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Q:\spolecne\SFŽP ozdravné pobyty\OP 2018-2019-2020\KALKULACE Příloha č. 1 žádosti\Příloha č. 1 - žádosti\"/>
    </mc:Choice>
  </mc:AlternateContent>
  <bookViews>
    <workbookView xWindow="0" yWindow="0" windowWidth="28800" windowHeight="13635" tabRatio="795" activeTab="3"/>
  </bookViews>
  <sheets>
    <sheet name="úvod" sheetId="85" r:id="rId1"/>
    <sheet name="I. Žadatel" sheetId="79" r:id="rId2"/>
    <sheet name="II. Projekt" sheetId="81" r:id="rId3"/>
    <sheet name="III. Rozpočet projektu" sheetId="92" r:id="rId4"/>
    <sheet name="IV. Zdroje financování" sheetId="84" r:id="rId5"/>
    <sheet name="V. Prohlášení žadatele" sheetId="74" r:id="rId6"/>
    <sheet name="Kontrolní seznam" sheetId="86" r:id="rId7"/>
  </sheets>
  <definedNames>
    <definedName name="_xlnm._FilterDatabase" localSheetId="0" hidden="1">úvod!$N$15:$N$17</definedName>
    <definedName name="anone">'II. Projekt'!$J$57:$J$58</definedName>
    <definedName name="_xlnm.Print_Titles" localSheetId="3">'III. Rozpočet projektu'!$B:$D,'III. Rozpočet projektu'!$3:$5</definedName>
    <definedName name="_xlnm.Print_Area" localSheetId="1">'I. Žadatel'!$A$2:$I$35</definedName>
    <definedName name="_xlnm.Print_Area" localSheetId="2">'II. Projekt'!$A$1:$I$59</definedName>
    <definedName name="_xlnm.Print_Area" localSheetId="3">'III. Rozpočet projektu'!$A$1:$AA$33</definedName>
    <definedName name="_xlnm.Print_Area" localSheetId="4">'IV. Zdroje financování'!$A$1:$I$54</definedName>
    <definedName name="_xlnm.Print_Area" localSheetId="6">'Kontrolní seznam'!$A$1:$C$29</definedName>
    <definedName name="_xlnm.Print_Area" localSheetId="0">úvod!$B$1:$J$31</definedName>
    <definedName name="_xlnm.Print_Area" localSheetId="5">'V. Prohlášení žadatele'!$A$1:$F$22</definedName>
    <definedName name="Z_1EDD57BC_E97B_4A78_A96B_CA3A1E129679_.wvu.PrintArea" localSheetId="6" hidden="1">'Kontrolní seznam'!$A$1:$I$29</definedName>
    <definedName name="Z_1EDD57BC_E97B_4A78_A96B_CA3A1E129679_.wvu.Rows" localSheetId="0" hidden="1">úvod!#REF!,úvod!#REF!</definedName>
    <definedName name="Z_1EDD57BC_E97B_4A78_A96B_CA3A1E129679__wvu_Rows" localSheetId="4">'IV. Zdroje financování'!#REF!</definedName>
    <definedName name="Z_32557572_FA44_4A3B_8227_DDF605970557_.wvu.FilterData" localSheetId="0" hidden="1">úvod!$N$15:$N$17</definedName>
    <definedName name="Z_32557572_FA44_4A3B_8227_DDF605970557_.wvu.PrintArea" localSheetId="0" hidden="1">úvod!$B$1:$J$31</definedName>
    <definedName name="Z_4D93B60D_B813_44AF_99C7_FB075270F80C_.wvu.FilterData" localSheetId="0" hidden="1">úvod!$N$15:$N$17</definedName>
    <definedName name="Z_4D93B60D_B813_44AF_99C7_FB075270F80C_.wvu.Rows" localSheetId="0" hidden="1">úvod!#REF!,úvod!#REF!</definedName>
    <definedName name="Z_4D93B60D_B813_44AF_99C7_FB075270F80C__wvu_Rows" localSheetId="4">'IV. Zdroje financování'!#REF!</definedName>
  </definedNames>
  <calcPr calcId="152511"/>
</workbook>
</file>

<file path=xl/calcChain.xml><?xml version="1.0" encoding="utf-8"?>
<calcChain xmlns="http://schemas.openxmlformats.org/spreadsheetml/2006/main">
  <c r="J22" i="92" l="1"/>
  <c r="F22" i="92"/>
  <c r="G38" i="84" l="1"/>
  <c r="G40" i="84"/>
  <c r="G48" i="84"/>
  <c r="G50" i="84"/>
  <c r="G31" i="84"/>
  <c r="G21" i="84"/>
  <c r="C33" i="92" l="1"/>
  <c r="I23" i="92"/>
  <c r="E23" i="92"/>
  <c r="E57" i="81"/>
  <c r="J21" i="92" l="1"/>
  <c r="F21" i="92"/>
  <c r="I22" i="92"/>
  <c r="I21" i="92"/>
  <c r="E22" i="92"/>
  <c r="E21" i="92"/>
  <c r="J23" i="92"/>
  <c r="F23" i="92"/>
  <c r="E58" i="81"/>
  <c r="G32" i="84" l="1"/>
  <c r="G27" i="84"/>
  <c r="G26" i="84"/>
  <c r="G22" i="84"/>
  <c r="G17" i="84"/>
  <c r="G16" i="84"/>
  <c r="A3" i="81" l="1"/>
  <c r="A3" i="92"/>
  <c r="G18" i="84" l="1"/>
  <c r="E9" i="84" l="1"/>
  <c r="H20" i="92" l="1"/>
  <c r="G28" i="84" l="1"/>
  <c r="T9" i="92"/>
  <c r="P9" i="92"/>
  <c r="L9" i="92"/>
  <c r="H9" i="92"/>
  <c r="C9" i="92" l="1"/>
  <c r="T21" i="92" l="1"/>
  <c r="T22" i="92"/>
  <c r="T23" i="92"/>
  <c r="T24" i="92"/>
  <c r="P21" i="92"/>
  <c r="P22" i="92"/>
  <c r="P23" i="92"/>
  <c r="P24" i="92"/>
  <c r="L21" i="92"/>
  <c r="L22" i="92"/>
  <c r="L23" i="92"/>
  <c r="L24" i="92"/>
  <c r="H21" i="92"/>
  <c r="H22" i="92"/>
  <c r="H23" i="92"/>
  <c r="H24" i="92"/>
  <c r="C22" i="92" l="1"/>
  <c r="C21" i="92"/>
  <c r="C23" i="92"/>
  <c r="C24" i="92"/>
  <c r="T25" i="92" l="1"/>
  <c r="P25" i="92"/>
  <c r="L25" i="92"/>
  <c r="H25" i="92"/>
  <c r="H19" i="92" s="1"/>
  <c r="T20" i="92"/>
  <c r="P20" i="92"/>
  <c r="L20" i="92"/>
  <c r="T18" i="92"/>
  <c r="P18" i="92"/>
  <c r="L18" i="92"/>
  <c r="H18" i="92"/>
  <c r="T17" i="92"/>
  <c r="P17" i="92"/>
  <c r="L17" i="92"/>
  <c r="H17" i="92"/>
  <c r="T16" i="92"/>
  <c r="P16" i="92"/>
  <c r="L16" i="92"/>
  <c r="L15" i="92" s="1"/>
  <c r="H16" i="92"/>
  <c r="H27" i="92"/>
  <c r="L27" i="92"/>
  <c r="P27" i="92"/>
  <c r="T27" i="92"/>
  <c r="H28" i="92"/>
  <c r="L28" i="92"/>
  <c r="P28" i="92"/>
  <c r="T28" i="92"/>
  <c r="H29" i="92"/>
  <c r="L29" i="92"/>
  <c r="P29" i="92"/>
  <c r="T29" i="92"/>
  <c r="H8" i="92"/>
  <c r="L8" i="92"/>
  <c r="P8" i="92"/>
  <c r="T8" i="92"/>
  <c r="H10" i="92"/>
  <c r="L10" i="92"/>
  <c r="P10" i="92"/>
  <c r="T10" i="92"/>
  <c r="H12" i="92"/>
  <c r="L12" i="92"/>
  <c r="P12" i="92"/>
  <c r="T12" i="92"/>
  <c r="H13" i="92"/>
  <c r="L13" i="92"/>
  <c r="P13" i="92"/>
  <c r="T13" i="92"/>
  <c r="H14" i="92"/>
  <c r="L14" i="92"/>
  <c r="P14" i="92"/>
  <c r="T14" i="92"/>
  <c r="T19" i="92" l="1"/>
  <c r="P7" i="92"/>
  <c r="P19" i="92"/>
  <c r="C20" i="92"/>
  <c r="L7" i="92"/>
  <c r="P15" i="92"/>
  <c r="T15" i="92"/>
  <c r="L26" i="92"/>
  <c r="C13" i="92"/>
  <c r="T26" i="92"/>
  <c r="C17" i="92"/>
  <c r="C18" i="92"/>
  <c r="C25" i="92"/>
  <c r="P26" i="92"/>
  <c r="C12" i="92"/>
  <c r="C14" i="92"/>
  <c r="C10" i="92"/>
  <c r="C29" i="92"/>
  <c r="C28" i="92"/>
  <c r="C8" i="92"/>
  <c r="H15" i="92"/>
  <c r="C16" i="92"/>
  <c r="L19" i="92"/>
  <c r="C27" i="92"/>
  <c r="H26" i="92"/>
  <c r="L11" i="92"/>
  <c r="T11" i="92"/>
  <c r="T7" i="92"/>
  <c r="P11" i="92"/>
  <c r="H11" i="92"/>
  <c r="H7" i="92"/>
  <c r="H31" i="92" l="1"/>
  <c r="C19" i="92"/>
  <c r="P31" i="92"/>
  <c r="L31" i="92"/>
  <c r="T31" i="92"/>
  <c r="C26" i="92"/>
  <c r="C11" i="92"/>
  <c r="C15" i="92"/>
  <c r="C7" i="92"/>
  <c r="C31" i="92" l="1"/>
  <c r="E7" i="84" s="1"/>
  <c r="F11" i="84" l="1"/>
  <c r="F10" i="84"/>
  <c r="F9" i="84"/>
  <c r="D33" i="92"/>
  <c r="P33" i="92" s="1"/>
  <c r="C32" i="92"/>
  <c r="C49" i="81"/>
  <c r="A49" i="81" s="1"/>
  <c r="E6" i="84" s="1"/>
  <c r="D32" i="92" l="1"/>
  <c r="L32" i="92" s="1"/>
  <c r="E8" i="84"/>
  <c r="F8" i="84" s="1"/>
  <c r="H33" i="92"/>
  <c r="G20" i="84" s="1"/>
  <c r="G49" i="81"/>
  <c r="T33" i="92"/>
  <c r="L33" i="92"/>
  <c r="G30" i="84" s="1"/>
  <c r="E49" i="81"/>
  <c r="P32" i="92" l="1"/>
  <c r="T32" i="92"/>
  <c r="H32" i="92"/>
</calcChain>
</file>

<file path=xl/sharedStrings.xml><?xml version="1.0" encoding="utf-8"?>
<sst xmlns="http://schemas.openxmlformats.org/spreadsheetml/2006/main" count="355" uniqueCount="241">
  <si>
    <t>Číslo žádosti:</t>
  </si>
  <si>
    <t>DIČ:</t>
  </si>
  <si>
    <t>Ulice:</t>
  </si>
  <si>
    <t>Č. pop.:</t>
  </si>
  <si>
    <t>Č. orient.:</t>
  </si>
  <si>
    <t>PSČ:</t>
  </si>
  <si>
    <t>Město:</t>
  </si>
  <si>
    <t>Okres:</t>
  </si>
  <si>
    <t>Kraj:</t>
  </si>
  <si>
    <t>Telefon:</t>
  </si>
  <si>
    <t>Fax:</t>
  </si>
  <si>
    <t>E-mail:</t>
  </si>
  <si>
    <t>Jméno statutárního zástupce:</t>
  </si>
  <si>
    <t>Datum a místo:</t>
  </si>
  <si>
    <t>Kontrolní seznam</t>
  </si>
  <si>
    <t>Vyplňuje žadatel</t>
  </si>
  <si>
    <t>Žadatel:</t>
  </si>
  <si>
    <t>Vyplňuje SFŽP ČR</t>
  </si>
  <si>
    <t xml:space="preserve">(a)  informace uvedené v této žádosti jsou úplné a správné;  </t>
  </si>
  <si>
    <t xml:space="preserve">Funkce : </t>
  </si>
  <si>
    <t>Vyplňujte pouze zelená pole.</t>
  </si>
  <si>
    <t>Chybějící informace a přílohy mohou být důvodem k vyřazení žádosti z dalšího hodnocení.</t>
  </si>
  <si>
    <t>UPOZORNĚNÍ :</t>
  </si>
  <si>
    <t>(e)  plátcem daně z přidané hodnoty vzhledem k předmětu podpory :</t>
  </si>
  <si>
    <t>Podpis (razítko):</t>
  </si>
  <si>
    <t>1. Já, níže podepsaný(á), jsem statutárním zástupcem žadatele, osobou odpovědnou za předkládaný projekt, a s vědomím možných právních důsledků prohlašuji tímto, že:</t>
  </si>
  <si>
    <t>I. ŽADATEL</t>
  </si>
  <si>
    <t>1. Základní identifikační údaje</t>
  </si>
  <si>
    <t>Právní forma:</t>
  </si>
  <si>
    <t>IČ:</t>
  </si>
  <si>
    <t xml:space="preserve">2. Statutární zástupce </t>
  </si>
  <si>
    <t>Jméno:</t>
  </si>
  <si>
    <t>Příjmení:</t>
  </si>
  <si>
    <t xml:space="preserve">3. Osoba pověřená jednáním s Fondem </t>
  </si>
  <si>
    <t>Název účtu:</t>
  </si>
  <si>
    <t>Číslo účtu:</t>
  </si>
  <si>
    <t>Kód banky:</t>
  </si>
  <si>
    <t>Měna:</t>
  </si>
  <si>
    <t>Název banky:</t>
  </si>
  <si>
    <t>Adresa banky</t>
  </si>
  <si>
    <t xml:space="preserve">Sídlo </t>
  </si>
  <si>
    <t>Doručovací adresa</t>
  </si>
  <si>
    <t>II. PROJEKT</t>
  </si>
  <si>
    <t>1. Název projektu</t>
  </si>
  <si>
    <t>Předběžné datum začátku realizace projektu
(měsíc a rok):</t>
  </si>
  <si>
    <t>Předběžné datum ukončení projektu (měsíc a rok):</t>
  </si>
  <si>
    <t>2. Dále prohlašuji</t>
  </si>
  <si>
    <t>Obec, město:</t>
  </si>
  <si>
    <t>Celkové  výdaje projektu</t>
  </si>
  <si>
    <t>NÁRODNÍ PROGRAM ŽIVOTNÍ PROSTŘEDÍ</t>
  </si>
  <si>
    <t>Prioritní oblast:</t>
  </si>
  <si>
    <t>Podoblast podpory:</t>
  </si>
  <si>
    <t>Parametr</t>
  </si>
  <si>
    <t>MJ</t>
  </si>
  <si>
    <t>Počet</t>
  </si>
  <si>
    <t>Komentář</t>
  </si>
  <si>
    <t>Žádost o podporu ze SFŽP ČR podle podmínek Národního programu Životní prostředí</t>
  </si>
  <si>
    <t>Před vyplněním si přečtěte veškerou dokumentaci Programu.</t>
  </si>
  <si>
    <t>Celkem</t>
  </si>
  <si>
    <t>%</t>
  </si>
  <si>
    <t>z toho</t>
  </si>
  <si>
    <t xml:space="preserve">Celkové způsobilé výdaje </t>
  </si>
  <si>
    <t>ks</t>
  </si>
  <si>
    <t>Přečtěte a vyplňte tento formulář s patřičnou péčí.</t>
  </si>
  <si>
    <t>Podporované aktivity:</t>
  </si>
  <si>
    <t>Požadovaná výše podpory ze SFŽP ČR v Kč</t>
  </si>
  <si>
    <t>Celkové způsobilé výdaje</t>
  </si>
  <si>
    <t>b) Požadované přílohy</t>
  </si>
  <si>
    <t>a) Žádost o poskytnutí dotace (1 x)</t>
  </si>
  <si>
    <t>V. PŘEDPOKLAD FINANCOVÁNÍ</t>
  </si>
  <si>
    <t>VI.  PROHLÁŠENÍ ŽADATELE</t>
  </si>
  <si>
    <t>(b) organizace žadatele a spolupracující organizace (tam, kde je to vhodné) splňují podmínky pro žadatele v tomto  programu;</t>
  </si>
  <si>
    <t>(c) žadatel disponuje dostatečnými finančními a odbornými zdroji nezbytnými pro úspěšnou realizaci tohoto projektu;</t>
  </si>
  <si>
    <t xml:space="preserve">(f) souhlasím se zveřejněním údajů o žadateli, předmětu podpory a výši podpory;                                </t>
  </si>
  <si>
    <t>ID Datové schránky</t>
  </si>
  <si>
    <t>Elektronická forma Žádosti včetně příloh na nosiči CD je přiložena.</t>
  </si>
  <si>
    <r>
      <t xml:space="preserve">4. Bankovní spojení </t>
    </r>
    <r>
      <rPr>
        <i/>
        <sz val="10"/>
        <rFont val="Segoe UI"/>
        <family val="2"/>
        <charset val="238"/>
      </rPr>
      <t>(banka musí být v ČR)</t>
    </r>
  </si>
  <si>
    <t>v Kč</t>
  </si>
  <si>
    <t>V.1  ROZDĚLENÍ ZPŮSOBILÝCH VÝDAJŮ</t>
  </si>
  <si>
    <t>investiční výdaje</t>
  </si>
  <si>
    <t>neinvestiční výdaje</t>
  </si>
  <si>
    <t>(d) opatření na realizaci akce bude vedeno v účetnictví žadatele jako *:</t>
  </si>
  <si>
    <r>
      <rPr>
        <b/>
        <sz val="10"/>
        <rFont val="Segoe UI"/>
        <family val="2"/>
        <charset val="238"/>
      </rPr>
      <t>3.  Já, níže podepsaný(á)</t>
    </r>
    <r>
      <rPr>
        <sz val="10"/>
        <rFont val="Segoe UI"/>
        <family val="2"/>
        <charset val="238"/>
      </rPr>
      <t xml:space="preserve">, jakožto statutární zástupce žadatele, </t>
    </r>
    <r>
      <rPr>
        <b/>
        <sz val="10"/>
        <rFont val="Segoe UI"/>
        <family val="2"/>
        <charset val="238"/>
      </rPr>
      <t>zplnomocňuji kontaktní osobu</t>
    </r>
    <r>
      <rPr>
        <sz val="10"/>
        <rFont val="Segoe UI"/>
        <family val="2"/>
        <charset val="238"/>
      </rPr>
      <t xml:space="preserve"> uvedenou na </t>
    </r>
    <r>
      <rPr>
        <b/>
        <sz val="10"/>
        <rFont val="Segoe UI"/>
        <family val="2"/>
        <charset val="238"/>
      </rPr>
      <t>listu I.</t>
    </r>
    <r>
      <rPr>
        <sz val="10"/>
        <rFont val="Segoe UI"/>
        <family val="2"/>
        <charset val="238"/>
      </rPr>
      <t xml:space="preserve"> této žádosti k jednání se SFŽP ČR ohledně předloženého projektu, s výhradou podpisu smlouvy o poskytnutí podpory ze SFŽP ČR.</t>
    </r>
  </si>
  <si>
    <t>Souhlasím se zpracováním osobních údajů obsažených v této žádosti ve smyslu zákona č. 101/2000 Sb., o ochraně osobních údajů, ve znění pozdějších předpisů, za účelem tohoto dotačního programu v souladu se zákonem č. 215/2004 Sb., o úpravě některých vztahů v oblasti veřejné podpory a o změně zákona o podpoře výzkumu a vývoje, ve znění pozdějších předpisů. Tento souhlas uděluji správci a zpracovateli, Státnímu fondu životního prostředí ČR, pro všechny údaje obsažené v tomto prohlášení, a to po celou dobu 10 let ode dne udělení souhlasu. Zároveň jsem si vědom/a svých práv podle zákona č. 101/2000 Sb., o ochraně osobních údajů. Všechny uvedené údaje jsou přesné a pravdivé a jsou poskytovány dobrovolně.</t>
  </si>
  <si>
    <t>Před odesláním návrhu prosím zkontrolujte, zda je Vaše Žádost úplná.</t>
  </si>
  <si>
    <t>(h)  jsem si vědom, že projekt může být spolufinancován z jiných veřejných zdrojů, přičemž celkové výdaje včetně spolufinancování nesmí přesáhnout 100 % způsobilých výdajů;</t>
  </si>
  <si>
    <t>* V případě kombinace žadatel zvolí převažující charakter výdajů. Kromě účetních operací Fondu se toto označení promítá i do akceptačního čísla Žádosti, které nelze měnit.</t>
  </si>
  <si>
    <t>(g) žadatel nemá dluhy vůči veřejné správě a zdravotním pojišťovnám;</t>
  </si>
  <si>
    <t xml:space="preserve">Plný název žadatele
</t>
  </si>
  <si>
    <t xml:space="preserve">4. Prohlášení ke zpracování osobních údajů: </t>
  </si>
  <si>
    <t>(ch) jsem osobou s oprávněním jednat v této věci jménem Žadatele.</t>
  </si>
  <si>
    <t xml:space="preserve">Požadovaná výše podpory ze SFŽP ČR v % </t>
  </si>
  <si>
    <t>6. Environmentální prevence</t>
  </si>
  <si>
    <t xml:space="preserve">6.1 Environmentální vzdělávání, výchova a osvěta </t>
  </si>
  <si>
    <t>01.</t>
  </si>
  <si>
    <t>01.01.</t>
  </si>
  <si>
    <t>01.02.</t>
  </si>
  <si>
    <t>#</t>
  </si>
  <si>
    <t>02.</t>
  </si>
  <si>
    <t>02.01.</t>
  </si>
  <si>
    <t>příp. další relevantní položka</t>
  </si>
  <si>
    <t>konkretizujte které</t>
  </si>
  <si>
    <t>03.</t>
  </si>
  <si>
    <t>03.01.</t>
  </si>
  <si>
    <t>03.02.</t>
  </si>
  <si>
    <t>04.</t>
  </si>
  <si>
    <t>04.01.</t>
  </si>
  <si>
    <t>04.02.</t>
  </si>
  <si>
    <t>05.</t>
  </si>
  <si>
    <t>05.01.</t>
  </si>
  <si>
    <t>05.02.</t>
  </si>
  <si>
    <t>Výdaje na publicitu (max. však do 5 % z celkových způsobilých výdajů)</t>
  </si>
  <si>
    <t>Celkové způsobilé výdaje projektu</t>
  </si>
  <si>
    <t>Podíl v %</t>
  </si>
  <si>
    <t xml:space="preserve">Požadovaná výše dotace SFŽP ČR </t>
  </si>
  <si>
    <t>Vlastní zdroje žadatele</t>
  </si>
  <si>
    <t># V rozpočtu lze v případě potřeby přidávat řádky. Při vložení řádku zkontrolujte, zda se sčítají přidané hodnoty</t>
  </si>
  <si>
    <t>a) Nezpůsobilé výdaje do rozpočtu neuvádět (například DPH, kdy vzniká nárok na vrácení).</t>
  </si>
  <si>
    <t>b) Veškeré výdaje musí být skutečně vynaloženy, být idenfikovatelné a prokazatelné v účetnictví příjemce podpory.</t>
  </si>
  <si>
    <t xml:space="preserve">c) Položky rozpočtu musí být konkrétní, aby bylo možné posoudit jejich způsobilost, z tohoto důvodu je dovoleno vkládat do jednotlivých kapitol rozpočtu další řádky. </t>
  </si>
  <si>
    <t>Rozpočet bude aktualizován na základě provedených výběrových řízení předložených před podpisem Smlouvy o poskytnutí podpory se SFŽP ČR, přičemž tyto výdaje jsou maximální a již nebude možné je zvýšit.</t>
  </si>
  <si>
    <t>02.02.</t>
  </si>
  <si>
    <t>Prohlašuji, že jsem se seznámil/a s podmínkami poskytování podpory podle Národního programu Životní prostředí (dále jen "Program") a Směrnice MŽP č. 4/2015 o poskytnutí finančních prostředků ze Státního fondu životního prostředí ČR v rámci tohoto Programu, jakož i s příslušnou vyhlášenou Výzvou. Porozuměl/a jsem jejich obsahu a mnou uvedené údaje jsou pravdivé. Jsem si vědom/a, že uvedení nepravdivých údajů bude znamenat ztrátu příspěvku a postih ve smyslu platných právních předpisů. 
Souhlasím se zařazením do databáze poskytovatele a zveřejněním identifikačních údajů organizace, adresy, dotačního titulu, účelového určení podpory a výše poskytnuté podpory.</t>
  </si>
  <si>
    <t>Název výdaje</t>
  </si>
  <si>
    <t>Počet jednotek</t>
  </si>
  <si>
    <t>Jednotková cena bez DPH (v Kč)</t>
  </si>
  <si>
    <t>Sazba DPH (%)</t>
  </si>
  <si>
    <t>Cena celkem včetně DPH (v Kč) *</t>
  </si>
  <si>
    <t>Výdaje celkem
(v Kč)</t>
  </si>
  <si>
    <t>Měrná jednotka</t>
  </si>
  <si>
    <t xml:space="preserve">6.1 F Národní síť EVVO – podpora denních a pobytových výukových programů a školení </t>
  </si>
  <si>
    <t>4. Časový průběh projektu</t>
  </si>
  <si>
    <t>5. Výše požadované podpory ze SFŽP ČR</t>
  </si>
  <si>
    <t>6. Stručný popis projektu</t>
  </si>
  <si>
    <t>katastrální území</t>
  </si>
  <si>
    <t>číslo k.ú.</t>
  </si>
  <si>
    <t>projekt musí být realizován na území ČR v souladu s Výzvou</t>
  </si>
  <si>
    <t xml:space="preserve"> </t>
  </si>
  <si>
    <t>3. Místo realizace projektu / ozdravného pobytu</t>
  </si>
  <si>
    <t>2. Místo se zhoršenou kvalitou ovzduší</t>
  </si>
  <si>
    <t>Specifikace (např. název chráněného území)</t>
  </si>
  <si>
    <t>Název střediska</t>
  </si>
  <si>
    <t>IČO:</t>
  </si>
  <si>
    <t>Adresa:</t>
  </si>
  <si>
    <t>Statutární zástupce</t>
  </si>
  <si>
    <t>Kontaktní osoba:</t>
  </si>
  <si>
    <t>Adresa www:</t>
  </si>
  <si>
    <t>Ozdravný pobyt bude trvat:</t>
  </si>
  <si>
    <t>dnů (=nocí)</t>
  </si>
  <si>
    <t>žáků</t>
  </si>
  <si>
    <t>Pobyt absolvuje:</t>
  </si>
  <si>
    <t>Počet realizovaných EVP</t>
  </si>
  <si>
    <t xml:space="preserve">Žadatel uvede stručný obsah projektu (v českém jazyce) včetně nastínění metod ekologické výchovy.
Žadatel uvede, jaké nástroje publicity aplikuje. </t>
  </si>
  <si>
    <t xml:space="preserve">Výdaje na na cestovné </t>
  </si>
  <si>
    <t>Výdaje na úhradu prokázané spotrřeby PHM</t>
  </si>
  <si>
    <t>km</t>
  </si>
  <si>
    <t>Výdaje na nákup materiálu</t>
  </si>
  <si>
    <t>Výdaje na služby nezbytné pro realizaci projektu</t>
  </si>
  <si>
    <t>Hromadná doprava žáků</t>
  </si>
  <si>
    <t>04.03</t>
  </si>
  <si>
    <t>Stravování žáků</t>
  </si>
  <si>
    <t>04.04</t>
  </si>
  <si>
    <t>04.06</t>
  </si>
  <si>
    <t>Přínos</t>
  </si>
  <si>
    <t>Hodnota</t>
  </si>
  <si>
    <t>Počet dní (=nocí) pobytu</t>
  </si>
  <si>
    <t>Počet absolvujících dětí</t>
  </si>
  <si>
    <t>Počet doprovodného personálu</t>
  </si>
  <si>
    <t>Nákladovost pobytu - požadovaná částka (Kč/osobu a den)</t>
  </si>
  <si>
    <t>Počet hodin ekologické výchovy na žáka za pobyt</t>
  </si>
  <si>
    <t>Nákladovost ekolog.výchovy (Kč/hod.žák)</t>
  </si>
  <si>
    <t xml:space="preserve">Jiný (zvolený) parametr </t>
  </si>
  <si>
    <t>V.2  PARAMETRY PROJEKTU</t>
  </si>
  <si>
    <t>Ozdravný pobyt 1</t>
  </si>
  <si>
    <t>Ozdravný pobyt 2</t>
  </si>
  <si>
    <t>Zajištění EVP (služby spojené se zajištěním programu tj. lektorné, pomůcky, které jednoznačně a prokazatelně souvisí s environmentální )</t>
  </si>
  <si>
    <t xml:space="preserve">Normohodina tj. účastníkohodina je standardizovaná jednotka v oblasti EVVO, pro účely nabídky a vykazování výukových programů. Představuje hodinu (60 min.), po kterou je jeden účastník přítomen na vzdělávací akci. </t>
  </si>
  <si>
    <t>Název projektu:</t>
  </si>
  <si>
    <t>Žádost je vyplněna na předepsaném formuláři.</t>
  </si>
  <si>
    <t>Doklad ze kterého je patrná právní osobnost žadatelem vybraného SEV, včetně uvedení EVVO (nebo ekvivalentu) jako hlavní činnosti (výpis z příslušného veřejného rejstříku - ne starší 3 měsíců či jihého registru, zřizovací listina, stanovy) - nedokládá se u SEV, které získalo dotaci ve výzvě č. 9/2016 z NPŽP.</t>
  </si>
  <si>
    <t>Doklad o jmenování statutárních zástupců žadatele.</t>
  </si>
  <si>
    <t>Doklad ze kterého je patrná právní osobnost žadatele (zřizovací listina/stanovy organizace/ jiný registr - ne starší než 3 měsíců).</t>
  </si>
  <si>
    <t>další relevantní podklady a doklady na vyžádání Fondu, které se v průběhu projednávání akce stanou nezbytnými pro její řádné vyhodnocení .</t>
  </si>
  <si>
    <t>* Vyplňuje se pouze k položkám, u nichž lze DPH zahrnout do způsobilých výdajů.</t>
  </si>
  <si>
    <t>noc</t>
  </si>
  <si>
    <t xml:space="preserve">Celkem osobodní </t>
  </si>
  <si>
    <t>osobodny</t>
  </si>
  <si>
    <t xml:space="preserve">Ubytování žáků </t>
  </si>
  <si>
    <t>hodina</t>
  </si>
  <si>
    <t>Celkový počet účastníků EVP</t>
  </si>
  <si>
    <t>V případě potřeby doplní žadatel další tabulku pro každý další ozdravný pobyt.</t>
  </si>
  <si>
    <t>Získala zvolená organizace podporu v rámci Výzvy č. 9/2016 z NPŽP?</t>
  </si>
  <si>
    <t>4. Zvolená organizace poskytující environmentální vzdělávání</t>
  </si>
  <si>
    <t xml:space="preserve">7. Indikátory projektu </t>
  </si>
  <si>
    <t xml:space="preserve">počet normohodin </t>
  </si>
  <si>
    <t>počet účastníků</t>
  </si>
  <si>
    <t>Žádost je předkládána v jednom originále.</t>
  </si>
  <si>
    <t>Dokument prokazující, že žadatelem zvolené SEV již minimálně 2 roky realizuje aktivity v oblasti EVVO  - Výroční zprávy, tištěné nabídky služeb, odkaz webových stránek atd. - nedokládá se u SEV, které získalo dotaci ve výzvě č. 9/2016 z NPŽP.</t>
  </si>
  <si>
    <t>Popis realiazace projektu (Příloha č. 2).</t>
  </si>
  <si>
    <t xml:space="preserve">d) Maximální výše podpory na jednoho žáka a den činí u pobytů na 4-8 nocí 350 Kč a u pobytů nad 9 nocí činí max. výše podpory na jednoho žáka a den 400 Kč. </t>
  </si>
  <si>
    <t xml:space="preserve">e) Maximální výše podpory na jedno předškolní zařízení či základní školu činí u pobytů na 4-8 nocí 300 000 Kč a u pobytů nad 9 nocí 400 000 Kč, přičemž max. výše podpory nesmí být vyšší než celkové způsobilé výdaje projektu, tzn. celkové způsobilé výdaje spojené s realizací ozdravných pobytů. </t>
  </si>
  <si>
    <r>
      <t xml:space="preserve">Mzdové náklady (superhrubá mzda) na ekologickou výchovu </t>
    </r>
    <r>
      <rPr>
        <i/>
        <sz val="7.5"/>
        <rFont val="Segoe UI"/>
        <family val="2"/>
        <charset val="238"/>
      </rPr>
      <t>(nutná specifikace pracovníka)</t>
    </r>
  </si>
  <si>
    <r>
      <t xml:space="preserve">Lektor ekologické výchovy na DPP nebo DPČ </t>
    </r>
    <r>
      <rPr>
        <i/>
        <sz val="7.5"/>
        <rFont val="Segoe UI"/>
        <family val="2"/>
        <charset val="238"/>
      </rPr>
      <t>(nutná specifikace pracovníka/ů)</t>
    </r>
  </si>
  <si>
    <r>
      <t>POZNÁMKY (netiskněte)</t>
    </r>
    <r>
      <rPr>
        <sz val="7.5"/>
        <rFont val="Segoe UI"/>
        <family val="2"/>
        <charset val="238"/>
      </rPr>
      <t xml:space="preserve">: </t>
    </r>
  </si>
  <si>
    <r>
      <t xml:space="preserve">V rozpočtu lze v případě potřeby přidávat řádky </t>
    </r>
    <r>
      <rPr>
        <vertAlign val="superscript"/>
        <sz val="7.5"/>
        <rFont val="Segoe UI"/>
        <family val="2"/>
        <charset val="238"/>
      </rPr>
      <t>#</t>
    </r>
    <r>
      <rPr>
        <sz val="7.5"/>
        <rFont val="Segoe UI"/>
        <family val="2"/>
        <charset val="238"/>
      </rPr>
      <t xml:space="preserve"> . Jednotlivé položky musí být konkrétně specifikovány. Při vložení řádku zkontrolujte, zda se sčítají přidané hodnoty</t>
    </r>
  </si>
  <si>
    <r>
      <t xml:space="preserve">* * Vyplňuje se pouze v případě, že výzva č. </t>
    </r>
    <r>
      <rPr>
        <sz val="7.5"/>
        <color rgb="FFFF0000"/>
        <rFont val="Segoe UI"/>
        <family val="2"/>
        <charset val="238"/>
      </rPr>
      <t>X</t>
    </r>
    <r>
      <rPr>
        <sz val="7.5"/>
        <rFont val="Segoe UI"/>
        <family val="2"/>
        <charset val="238"/>
      </rPr>
      <t>/2017 umožňuje zajištění EVP svépomocí.</t>
    </r>
  </si>
  <si>
    <t>Osobní náklady**</t>
  </si>
  <si>
    <r>
      <rPr>
        <sz val="7.5"/>
        <rFont val="Segoe UI"/>
        <family val="2"/>
        <charset val="238"/>
      </rPr>
      <t xml:space="preserve">Materiál na pomůcky EVVO </t>
    </r>
    <r>
      <rPr>
        <i/>
        <sz val="7.5"/>
        <rFont val="Segoe UI"/>
        <family val="2"/>
        <charset val="238"/>
      </rPr>
      <t>(nutná specifikace, uplatňuje se pouze v případě, že nebude zajišťovat SEV)</t>
    </r>
  </si>
  <si>
    <t>III. ROZPOČET PROJEKTU</t>
  </si>
  <si>
    <t>zde doplňte rok pobytu</t>
  </si>
  <si>
    <t>Ozdravný pobyt 3</t>
  </si>
  <si>
    <t>Ozdravný pobyt 4</t>
  </si>
  <si>
    <t>Rozpis do let</t>
  </si>
  <si>
    <t>Ozdravný pobyt se zaměřením 
na ekologickou výchovu</t>
  </si>
  <si>
    <t>vlastní zdroje žadatele</t>
  </si>
  <si>
    <t>požadovaná výše dotace ze SFŽP ČR</t>
  </si>
  <si>
    <t xml:space="preserve">Prohlášení žadatele (list V.) je podepsáno a přiloženo. </t>
  </si>
  <si>
    <t>V případě realizace EVP organizací zabývající se environmentálním vzděláváním je nutné dále doložit:</t>
  </si>
  <si>
    <t>V případě realizace EVP  kvalifikovaným lektorem je nutné dále doložit:</t>
  </si>
  <si>
    <t>c) Ostatní</t>
  </si>
  <si>
    <t>Doklad prokazující dostatečné zajištění vlastních zdrojů do celkové výše nákladů na realizaci akce - formou čestného prohlášení (originál)</t>
  </si>
  <si>
    <t>Doklad, že lektor absolvoval Specializační studium pro koordinátory EVVO (s uvedením, kde studium absolvoval) a přehled dosavadní činnosti lektora v oblasti EVVO.</t>
  </si>
  <si>
    <t>V případě, že ke dni podání Žádosti nemá lektor doklad o absolvování Specializačního studia pro koordinátory EVVO, musí žadatel uvést dosažené vzdělání lektora, přehled jeho dosavadní činnosti v oblasti EVVO a délku jeho praxe v oblasti EVVO.  Současně žadatel předloží čestné prohlášení, že lektor nejpozději do začátku ozdravného pobytu absolvuje Specializační studium pro koordinátory EVVO (dle čl. 13. 1. 13),  případně školení o přípravě a realizaci ozdravných pobytů (dle čl. 13. 1. 14).</t>
  </si>
  <si>
    <t>Liberecký</t>
  </si>
  <si>
    <t>CHKO Jizerské hory, Hejnice</t>
  </si>
  <si>
    <t>Středisko ekologické výchovy Libereckého kraje</t>
  </si>
  <si>
    <t>příspěvková organizace</t>
  </si>
  <si>
    <t>CZ75053144</t>
  </si>
  <si>
    <t>75053144</t>
  </si>
  <si>
    <t xml:space="preserve">Jizerská </t>
  </si>
  <si>
    <t>Hejnice</t>
  </si>
  <si>
    <t>Ing. Martin</t>
  </si>
  <si>
    <t>Modrý, Ph.D.</t>
  </si>
  <si>
    <t>481 319 911</t>
  </si>
  <si>
    <t>info@strevlik.cz</t>
  </si>
  <si>
    <t>www.strevlik.cz</t>
  </si>
  <si>
    <t>Jaromíra</t>
  </si>
  <si>
    <t>Hanicová</t>
  </si>
  <si>
    <t>ANO</t>
  </si>
  <si>
    <t>Ozdravný pobyt pro žáky ZŠ a MŠ XXXXXXXX v CHKO Jizerské hory</t>
  </si>
  <si>
    <t xml:space="preserve">Komplexní program environmentální výchovy zaměřený na vzájemnou provázanost sociálních, kulturních a přírodních aspektů života na Zemi. Zazní zde témata jako čistota ovzduší, ochrana vodstva a dalších přírodních ekosystémů.  Účastníci programu získají ucelený přehled o tradičním a současném stylu života v různých částech světa i v České republice a jeho dopadech na životní prostředí. Seznámí se nejen s volně žijícími živočichy na daném území, ale také s chovem hospodářských zvířat. Poznají tak cesty některých výrobků od zvířete či semínka, přes lidskou práci, až po hotový produkt.
Program je složený z 3 hodinových výukových bloků a celodenních výprav do přírody.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</si>
</sst>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dd/\ mmm/"/>
    <numFmt numFmtId="166" formatCode="_-* #,##0.00&quot; Kč&quot;_-;\-* #,##0.00&quot; Kč&quot;_-;_-* \-??&quot; Kč&quot;_-;_-@_-"/>
    <numFmt numFmtId="167" formatCode="#,##0_ ;\-#,##0\ 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17"/>
      <name val="Calibri"/>
      <family val="2"/>
      <charset val="238"/>
    </font>
    <font>
      <sz val="7.5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name val="Segoe UI"/>
      <family val="2"/>
      <charset val="238"/>
    </font>
    <font>
      <sz val="14"/>
      <name val="Segoe UI"/>
      <family val="2"/>
      <charset val="238"/>
    </font>
    <font>
      <b/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name val="Segoe UI"/>
      <family val="2"/>
      <charset val="238"/>
    </font>
    <font>
      <sz val="8"/>
      <name val="Segoe UI"/>
      <family val="2"/>
      <charset val="238"/>
    </font>
    <font>
      <sz val="9"/>
      <name val="Segoe UI"/>
      <family val="2"/>
      <charset val="238"/>
    </font>
    <font>
      <i/>
      <sz val="10"/>
      <name val="Segoe UI"/>
      <family val="2"/>
      <charset val="238"/>
    </font>
    <font>
      <b/>
      <sz val="11"/>
      <name val="Segoe UI"/>
      <family val="2"/>
      <charset val="238"/>
    </font>
    <font>
      <u/>
      <sz val="10"/>
      <color indexed="12"/>
      <name val="Segoe UI"/>
      <family val="2"/>
      <charset val="238"/>
    </font>
    <font>
      <i/>
      <sz val="8"/>
      <name val="Segoe UI"/>
      <family val="2"/>
      <charset val="238"/>
    </font>
    <font>
      <sz val="7"/>
      <name val="Segoe UI"/>
      <family val="2"/>
      <charset val="238"/>
    </font>
    <font>
      <sz val="11"/>
      <color rgb="FF006100"/>
      <name val="Calibri"/>
      <family val="2"/>
      <charset val="238"/>
      <scheme val="minor"/>
    </font>
    <font>
      <sz val="18"/>
      <color rgb="FF73767D"/>
      <name val="Arial"/>
      <family val="2"/>
      <charset val="238"/>
    </font>
    <font>
      <sz val="18"/>
      <color rgb="FF73767D"/>
      <name val="Segoe UI"/>
      <family val="2"/>
      <charset val="238"/>
    </font>
    <font>
      <sz val="20"/>
      <color rgb="FF73767D"/>
      <name val="Segoe UI"/>
      <family val="2"/>
      <charset val="238"/>
    </font>
    <font>
      <u/>
      <sz val="10"/>
      <color theme="10"/>
      <name val="Arial CE"/>
      <charset val="238"/>
    </font>
    <font>
      <b/>
      <sz val="7.5"/>
      <name val="Segoe UI"/>
      <family val="2"/>
      <charset val="238"/>
    </font>
    <font>
      <sz val="7.5"/>
      <name val="Segoe UI"/>
      <family val="2"/>
      <charset val="238"/>
    </font>
    <font>
      <i/>
      <sz val="7.5"/>
      <name val="Arial"/>
      <family val="2"/>
      <charset val="238"/>
    </font>
    <font>
      <b/>
      <sz val="7"/>
      <name val="Segoe UI"/>
      <family val="2"/>
      <charset val="238"/>
    </font>
    <font>
      <i/>
      <sz val="10"/>
      <color theme="3" tint="0.39997558519241921"/>
      <name val="Segoe UI"/>
      <family val="2"/>
      <charset val="238"/>
    </font>
    <font>
      <b/>
      <sz val="10"/>
      <color theme="3" tint="0.39997558519241921"/>
      <name val="Segoe UI"/>
      <family val="2"/>
      <charset val="238"/>
    </font>
    <font>
      <b/>
      <i/>
      <sz val="10"/>
      <color theme="3" tint="0.39997558519241921"/>
      <name val="Segoe UI"/>
      <family val="2"/>
      <charset val="238"/>
    </font>
    <font>
      <b/>
      <sz val="9"/>
      <color theme="0" tint="-0.499984740745262"/>
      <name val="Segoe UI"/>
      <family val="2"/>
      <charset val="238"/>
    </font>
    <font>
      <b/>
      <i/>
      <sz val="7.5"/>
      <name val="Segoe UI"/>
      <family val="2"/>
      <charset val="238"/>
    </font>
    <font>
      <i/>
      <sz val="7.5"/>
      <name val="Segoe UI"/>
      <family val="2"/>
      <charset val="238"/>
    </font>
    <font>
      <sz val="7.5"/>
      <color rgb="FFFF0000"/>
      <name val="Segoe UI"/>
      <family val="2"/>
      <charset val="238"/>
    </font>
    <font>
      <u/>
      <sz val="7.5"/>
      <name val="Segoe UI"/>
      <family val="2"/>
      <charset val="238"/>
    </font>
    <font>
      <vertAlign val="superscript"/>
      <sz val="7.5"/>
      <name val="Segoe UI"/>
      <family val="2"/>
      <charset val="238"/>
    </font>
    <font>
      <sz val="7.5"/>
      <color theme="0" tint="-0.499984740745262"/>
      <name val="Segoe UI"/>
      <family val="2"/>
      <charset val="238"/>
    </font>
    <font>
      <b/>
      <sz val="9"/>
      <name val="Segoe UI"/>
      <family val="2"/>
      <charset val="238"/>
    </font>
    <font>
      <b/>
      <sz val="9"/>
      <name val="Arial"/>
      <family val="2"/>
      <charset val="238"/>
    </font>
    <font>
      <b/>
      <sz val="8"/>
      <name val="Segoe UI"/>
      <family val="2"/>
      <charset val="238"/>
    </font>
    <font>
      <b/>
      <sz val="8"/>
      <color indexed="8"/>
      <name val="Segoe UI"/>
      <family val="2"/>
      <charset val="238"/>
    </font>
    <font>
      <sz val="8"/>
      <color indexed="8"/>
      <name val="Segoe UI"/>
      <family val="2"/>
      <charset val="238"/>
    </font>
    <font>
      <b/>
      <i/>
      <sz val="8"/>
      <color theme="3" tint="0.39997558519241921"/>
      <name val="Segoe UI"/>
      <family val="2"/>
      <charset val="238"/>
    </font>
    <font>
      <sz val="11"/>
      <name val="Calibri"/>
      <family val="2"/>
      <charset val="238"/>
    </font>
    <font>
      <sz val="9"/>
      <color theme="1"/>
      <name val="Segoe UI"/>
      <family val="2"/>
      <charset val="238"/>
    </font>
    <font>
      <i/>
      <sz val="9"/>
      <name val="Segoe UI"/>
      <family val="2"/>
      <charset val="238"/>
    </font>
    <font>
      <sz val="10"/>
      <color rgb="FFFF0000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465926084170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2" fillId="0" borderId="0" applyFill="0" applyBorder="0" applyAlignment="0" applyProtection="0"/>
    <xf numFmtId="0" fontId="8" fillId="0" borderId="0"/>
    <xf numFmtId="0" fontId="4" fillId="0" borderId="0"/>
    <xf numFmtId="0" fontId="4" fillId="0" borderId="0"/>
    <xf numFmtId="0" fontId="3" fillId="0" borderId="0"/>
    <xf numFmtId="0" fontId="12" fillId="0" borderId="0"/>
    <xf numFmtId="0" fontId="13" fillId="0" borderId="0"/>
    <xf numFmtId="0" fontId="12" fillId="0" borderId="0"/>
    <xf numFmtId="0" fontId="27" fillId="5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33">
    <xf numFmtId="0" fontId="0" fillId="0" borderId="0" xfId="0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/>
    <xf numFmtId="0" fontId="9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4" fillId="0" borderId="0" xfId="0" applyFont="1" applyAlignment="1">
      <alignment vertical="top"/>
    </xf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4" fillId="0" borderId="0" xfId="0" applyNumberFormat="1" applyFont="1" applyAlignment="1">
      <alignment wrapText="1"/>
    </xf>
    <xf numFmtId="4" fontId="4" fillId="0" borderId="0" xfId="0" applyNumberFormat="1" applyFont="1"/>
    <xf numFmtId="0" fontId="4" fillId="0" borderId="0" xfId="12" applyFont="1"/>
    <xf numFmtId="0" fontId="9" fillId="0" borderId="0" xfId="12" applyFont="1" applyAlignment="1" applyProtection="1">
      <alignment horizontal="left" vertical="top"/>
    </xf>
    <xf numFmtId="0" fontId="4" fillId="0" borderId="0" xfId="12" applyFont="1" applyAlignment="1" applyProtection="1">
      <alignment horizontal="left" vertical="top"/>
    </xf>
    <xf numFmtId="0" fontId="28" fillId="0" borderId="0" xfId="0" applyFont="1" applyAlignment="1" applyProtection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justify" wrapText="1"/>
    </xf>
    <xf numFmtId="0" fontId="4" fillId="0" borderId="0" xfId="0" applyNumberFormat="1" applyFont="1" applyBorder="1" applyAlignment="1"/>
    <xf numFmtId="0" fontId="4" fillId="0" borderId="0" xfId="0" applyNumberFormat="1" applyFont="1" applyAlignment="1">
      <alignment horizontal="left" wrapText="1"/>
    </xf>
    <xf numFmtId="0" fontId="29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wrapText="1"/>
    </xf>
    <xf numFmtId="0" fontId="1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wrapText="1"/>
    </xf>
    <xf numFmtId="0" fontId="16" fillId="0" borderId="0" xfId="0" applyFont="1" applyBorder="1" applyAlignment="1">
      <alignment horizontal="right" vertical="top"/>
    </xf>
    <xf numFmtId="0" fontId="18" fillId="0" borderId="0" xfId="0" applyFont="1" applyAlignment="1"/>
    <xf numFmtId="0" fontId="21" fillId="0" borderId="0" xfId="0" applyFont="1" applyAlignment="1" applyProtection="1">
      <alignment horizontal="left" wrapText="1"/>
    </xf>
    <xf numFmtId="0" fontId="14" fillId="0" borderId="0" xfId="0" applyFont="1" applyBorder="1" applyAlignment="1">
      <alignment horizontal="center" vertical="top"/>
    </xf>
    <xf numFmtId="0" fontId="16" fillId="0" borderId="0" xfId="0" applyFont="1" applyBorder="1" applyAlignment="1" applyProtection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4" fillId="0" borderId="0" xfId="0" applyFont="1"/>
    <xf numFmtId="0" fontId="14" fillId="0" borderId="0" xfId="0" applyFont="1" applyBorder="1" applyAlignment="1">
      <alignment vertical="center"/>
    </xf>
    <xf numFmtId="0" fontId="16" fillId="0" borderId="0" xfId="0" applyFont="1" applyAlignment="1" applyProtection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 applyProtection="1"/>
    <xf numFmtId="0" fontId="16" fillId="0" borderId="0" xfId="0" applyFont="1" applyBorder="1" applyAlignment="1"/>
    <xf numFmtId="0" fontId="22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top" wrapText="1"/>
    </xf>
    <xf numFmtId="0" fontId="23" fillId="0" borderId="0" xfId="0" applyFont="1"/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49" fontId="14" fillId="3" borderId="4" xfId="0" applyNumberFormat="1" applyFont="1" applyFill="1" applyBorder="1" applyAlignment="1" applyProtection="1">
      <alignment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49" fontId="14" fillId="0" borderId="7" xfId="0" applyNumberFormat="1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top"/>
    </xf>
    <xf numFmtId="49" fontId="14" fillId="0" borderId="7" xfId="0" applyNumberFormat="1" applyFont="1" applyFill="1" applyBorder="1" applyAlignment="1" applyProtection="1">
      <alignment horizontal="left" vertical="center" wrapText="1"/>
    </xf>
    <xf numFmtId="49" fontId="14" fillId="6" borderId="8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top"/>
    </xf>
    <xf numFmtId="49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49" fontId="14" fillId="0" borderId="0" xfId="5" applyNumberFormat="1" applyFont="1" applyFill="1" applyBorder="1" applyAlignment="1" applyProtection="1">
      <alignment horizontal="left" vertical="top"/>
    </xf>
    <xf numFmtId="0" fontId="14" fillId="0" borderId="4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</xf>
    <xf numFmtId="0" fontId="14" fillId="3" borderId="9" xfId="0" applyFont="1" applyFill="1" applyBorder="1" applyAlignment="1" applyProtection="1">
      <alignment vertical="center" wrapText="1"/>
      <protection locked="0"/>
    </xf>
    <xf numFmtId="1" fontId="14" fillId="3" borderId="9" xfId="0" applyNumberFormat="1" applyFont="1" applyFill="1" applyBorder="1" applyAlignment="1" applyProtection="1">
      <alignment horizontal="left" vertical="top" wrapText="1"/>
      <protection locked="0"/>
    </xf>
    <xf numFmtId="49" fontId="14" fillId="0" borderId="10" xfId="0" applyNumberFormat="1" applyFont="1" applyBorder="1" applyAlignment="1" applyProtection="1">
      <alignment horizontal="left" vertical="center" wrapText="1"/>
    </xf>
    <xf numFmtId="0" fontId="14" fillId="0" borderId="0" xfId="0" applyFont="1" applyAlignment="1" applyProtection="1"/>
    <xf numFmtId="0" fontId="16" fillId="0" borderId="0" xfId="0" applyFont="1"/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12" applyFont="1"/>
    <xf numFmtId="165" fontId="17" fillId="0" borderId="0" xfId="14" applyNumberFormat="1" applyFont="1" applyBorder="1" applyAlignment="1" applyProtection="1">
      <alignment horizontal="left" vertical="top"/>
    </xf>
    <xf numFmtId="0" fontId="17" fillId="0" borderId="0" xfId="14" applyFont="1" applyBorder="1" applyAlignment="1" applyProtection="1">
      <alignment horizontal="left" vertical="top"/>
    </xf>
    <xf numFmtId="0" fontId="17" fillId="0" borderId="0" xfId="14" applyFont="1" applyFill="1" applyBorder="1" applyAlignment="1" applyProtection="1">
      <alignment horizontal="left" vertical="top"/>
    </xf>
    <xf numFmtId="0" fontId="14" fillId="0" borderId="0" xfId="12" applyFont="1" applyAlignment="1" applyProtection="1">
      <alignment horizontal="left" vertical="top"/>
    </xf>
    <xf numFmtId="0" fontId="14" fillId="0" borderId="0" xfId="12" applyFont="1" applyFill="1" applyBorder="1" applyAlignment="1">
      <alignment horizontal="center" vertical="center" wrapText="1"/>
    </xf>
    <xf numFmtId="0" fontId="26" fillId="0" borderId="0" xfId="12" applyFont="1" applyBorder="1" applyAlignment="1">
      <alignment horizontal="center" vertical="center" wrapText="1"/>
    </xf>
    <xf numFmtId="0" fontId="26" fillId="0" borderId="0" xfId="12" applyFont="1" applyBorder="1" applyAlignment="1">
      <alignment vertical="center" wrapText="1"/>
    </xf>
    <xf numFmtId="0" fontId="26" fillId="0" borderId="0" xfId="12" applyFont="1" applyBorder="1" applyAlignment="1">
      <alignment vertical="top" wrapText="1"/>
    </xf>
    <xf numFmtId="0" fontId="26" fillId="0" borderId="0" xfId="12" applyFont="1" applyFill="1" applyBorder="1" applyAlignment="1">
      <alignment vertical="top" wrapText="1"/>
    </xf>
    <xf numFmtId="0" fontId="14" fillId="0" borderId="15" xfId="0" applyFont="1" applyBorder="1"/>
    <xf numFmtId="0" fontId="16" fillId="0" borderId="21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3" borderId="4" xfId="0" applyFont="1" applyFill="1" applyBorder="1" applyAlignment="1" applyProtection="1">
      <alignment vertical="center"/>
      <protection locked="0"/>
    </xf>
    <xf numFmtId="4" fontId="33" fillId="4" borderId="54" xfId="0" applyNumberFormat="1" applyFont="1" applyFill="1" applyBorder="1" applyAlignment="1" applyProtection="1">
      <alignment horizontal="left" vertical="top"/>
    </xf>
    <xf numFmtId="4" fontId="33" fillId="4" borderId="52" xfId="0" applyNumberFormat="1" applyFont="1" applyFill="1" applyBorder="1" applyAlignment="1" applyProtection="1">
      <alignment vertical="top"/>
    </xf>
    <xf numFmtId="4" fontId="33" fillId="4" borderId="55" xfId="0" applyNumberFormat="1" applyFont="1" applyFill="1" applyBorder="1" applyAlignment="1" applyProtection="1">
      <alignment vertical="top"/>
    </xf>
    <xf numFmtId="4" fontId="33" fillId="4" borderId="28" xfId="0" applyNumberFormat="1" applyFont="1" applyFill="1" applyBorder="1" applyAlignment="1" applyProtection="1">
      <alignment horizontal="left" vertical="top"/>
    </xf>
    <xf numFmtId="4" fontId="33" fillId="3" borderId="22" xfId="0" applyNumberFormat="1" applyFont="1" applyFill="1" applyBorder="1" applyAlignment="1" applyProtection="1">
      <alignment vertical="top"/>
    </xf>
    <xf numFmtId="4" fontId="33" fillId="3" borderId="4" xfId="0" applyNumberFormat="1" applyFont="1" applyFill="1" applyBorder="1" applyAlignment="1" applyProtection="1">
      <alignment vertical="top"/>
    </xf>
    <xf numFmtId="4" fontId="33" fillId="3" borderId="57" xfId="0" applyNumberFormat="1" applyFont="1" applyFill="1" applyBorder="1" applyAlignment="1" applyProtection="1">
      <alignment vertical="top"/>
    </xf>
    <xf numFmtId="4" fontId="33" fillId="4" borderId="58" xfId="0" applyNumberFormat="1" applyFont="1" applyFill="1" applyBorder="1" applyAlignment="1" applyProtection="1">
      <alignment vertical="center"/>
    </xf>
    <xf numFmtId="4" fontId="33" fillId="3" borderId="30" xfId="0" applyNumberFormat="1" applyFont="1" applyFill="1" applyBorder="1" applyAlignment="1" applyProtection="1">
      <alignment vertical="top"/>
    </xf>
    <xf numFmtId="4" fontId="33" fillId="7" borderId="54" xfId="0" applyNumberFormat="1" applyFont="1" applyFill="1" applyBorder="1" applyAlignment="1" applyProtection="1">
      <alignment vertical="top"/>
    </xf>
    <xf numFmtId="4" fontId="33" fillId="7" borderId="52" xfId="0" applyNumberFormat="1" applyFont="1" applyFill="1" applyBorder="1" applyAlignment="1" applyProtection="1">
      <alignment vertical="top"/>
    </xf>
    <xf numFmtId="4" fontId="33" fillId="7" borderId="55" xfId="0" applyNumberFormat="1" applyFont="1" applyFill="1" applyBorder="1" applyAlignment="1" applyProtection="1">
      <alignment vertical="top"/>
    </xf>
    <xf numFmtId="4" fontId="33" fillId="7" borderId="53" xfId="0" applyNumberFormat="1" applyFont="1" applyFill="1" applyBorder="1" applyAlignment="1" applyProtection="1">
      <alignment vertical="center"/>
    </xf>
    <xf numFmtId="4" fontId="33" fillId="3" borderId="33" xfId="0" applyNumberFormat="1" applyFont="1" applyFill="1" applyBorder="1" applyAlignment="1" applyProtection="1">
      <alignment vertical="top"/>
    </xf>
    <xf numFmtId="4" fontId="33" fillId="3" borderId="56" xfId="0" applyNumberFormat="1" applyFont="1" applyFill="1" applyBorder="1" applyAlignment="1" applyProtection="1">
      <alignment vertical="top"/>
    </xf>
    <xf numFmtId="4" fontId="33" fillId="7" borderId="58" xfId="0" applyNumberFormat="1" applyFont="1" applyFill="1" applyBorder="1" applyAlignment="1" applyProtection="1">
      <alignment vertical="center"/>
    </xf>
    <xf numFmtId="4" fontId="33" fillId="3" borderId="34" xfId="0" applyNumberFormat="1" applyFont="1" applyFill="1" applyBorder="1" applyAlignment="1" applyProtection="1">
      <alignment vertical="top"/>
    </xf>
    <xf numFmtId="4" fontId="33" fillId="7" borderId="55" xfId="0" applyNumberFormat="1" applyFont="1" applyFill="1" applyBorder="1" applyAlignment="1" applyProtection="1">
      <alignment vertical="center"/>
    </xf>
    <xf numFmtId="4" fontId="33" fillId="4" borderId="57" xfId="0" applyNumberFormat="1" applyFont="1" applyFill="1" applyBorder="1" applyAlignment="1" applyProtection="1">
      <alignment vertical="center"/>
    </xf>
    <xf numFmtId="4" fontId="33" fillId="7" borderId="57" xfId="0" applyNumberFormat="1" applyFont="1" applyFill="1" applyBorder="1" applyAlignment="1" applyProtection="1">
      <alignment vertical="center"/>
    </xf>
    <xf numFmtId="4" fontId="33" fillId="7" borderId="9" xfId="0" applyNumberFormat="1" applyFont="1" applyFill="1" applyBorder="1" applyAlignment="1" applyProtection="1">
      <alignment vertical="center"/>
    </xf>
    <xf numFmtId="4" fontId="33" fillId="3" borderId="16" xfId="0" applyNumberFormat="1" applyFont="1" applyFill="1" applyBorder="1" applyAlignment="1" applyProtection="1">
      <alignment vertical="top"/>
    </xf>
    <xf numFmtId="4" fontId="33" fillId="3" borderId="10" xfId="0" applyNumberFormat="1" applyFont="1" applyFill="1" applyBorder="1" applyAlignment="1" applyProtection="1">
      <alignment vertical="top"/>
    </xf>
    <xf numFmtId="4" fontId="33" fillId="3" borderId="24" xfId="0" applyNumberFormat="1" applyFont="1" applyFill="1" applyBorder="1" applyAlignment="1" applyProtection="1">
      <alignment vertical="top"/>
    </xf>
    <xf numFmtId="4" fontId="33" fillId="4" borderId="4" xfId="0" applyNumberFormat="1" applyFont="1" applyFill="1" applyBorder="1" applyAlignment="1" applyProtection="1">
      <alignment vertical="center"/>
    </xf>
    <xf numFmtId="4" fontId="33" fillId="4" borderId="25" xfId="0" applyNumberFormat="1" applyFont="1" applyFill="1" applyBorder="1" applyAlignment="1" applyProtection="1">
      <alignment vertical="center"/>
    </xf>
    <xf numFmtId="4" fontId="14" fillId="0" borderId="0" xfId="0" applyNumberFormat="1" applyFont="1" applyProtection="1"/>
    <xf numFmtId="4" fontId="20" fillId="0" borderId="0" xfId="0" applyNumberFormat="1" applyFont="1" applyProtection="1"/>
    <xf numFmtId="0" fontId="20" fillId="0" borderId="0" xfId="0" applyFont="1" applyBorder="1" applyAlignment="1" applyProtection="1">
      <alignment horizontal="right"/>
    </xf>
    <xf numFmtId="0" fontId="14" fillId="0" borderId="0" xfId="0" applyFont="1" applyBorder="1"/>
    <xf numFmtId="0" fontId="18" fillId="0" borderId="0" xfId="0" applyFont="1" applyProtection="1"/>
    <xf numFmtId="0" fontId="14" fillId="0" borderId="0" xfId="0" applyFont="1" applyProtection="1"/>
    <xf numFmtId="0" fontId="14" fillId="0" borderId="0" xfId="0" applyFont="1" applyBorder="1" applyProtection="1"/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 applyProtection="1">
      <alignment vertical="top"/>
    </xf>
    <xf numFmtId="4" fontId="34" fillId="0" borderId="0" xfId="0" applyNumberFormat="1" applyFont="1" applyFill="1" applyBorder="1" applyAlignment="1" applyProtection="1">
      <alignment horizontal="left" vertical="top"/>
    </xf>
    <xf numFmtId="4" fontId="34" fillId="0" borderId="0" xfId="0" applyNumberFormat="1" applyFont="1" applyFill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4" fillId="0" borderId="0" xfId="0" applyFont="1" applyAlignment="1"/>
    <xf numFmtId="0" fontId="16" fillId="0" borderId="0" xfId="0" applyFont="1" applyAlignment="1">
      <alignment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/>
    </xf>
    <xf numFmtId="0" fontId="14" fillId="0" borderId="60" xfId="0" applyFont="1" applyFill="1" applyBorder="1" applyAlignment="1" applyProtection="1">
      <alignment horizontal="right"/>
    </xf>
    <xf numFmtId="0" fontId="14" fillId="0" borderId="4" xfId="0" applyFont="1" applyFill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  <protection locked="0"/>
    </xf>
    <xf numFmtId="49" fontId="14" fillId="0" borderId="64" xfId="0" applyNumberFormat="1" applyFont="1" applyFill="1" applyBorder="1" applyAlignment="1" applyProtection="1">
      <alignment horizontal="left" vertical="center" wrapText="1"/>
    </xf>
    <xf numFmtId="49" fontId="14" fillId="0" borderId="65" xfId="0" applyNumberFormat="1" applyFont="1" applyFill="1" applyBorder="1" applyAlignment="1" applyProtection="1">
      <alignment horizontal="left" vertical="center" wrapText="1"/>
    </xf>
    <xf numFmtId="1" fontId="14" fillId="2" borderId="66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65" xfId="0" applyNumberFormat="1" applyFont="1" applyBorder="1" applyAlignment="1" applyProtection="1">
      <alignment horizontal="left" vertical="center" wrapText="1"/>
    </xf>
    <xf numFmtId="49" fontId="14" fillId="0" borderId="67" xfId="0" applyNumberFormat="1" applyFont="1" applyBorder="1" applyAlignment="1" applyProtection="1">
      <alignment horizontal="left" vertical="center" wrapText="1"/>
    </xf>
    <xf numFmtId="49" fontId="14" fillId="0" borderId="68" xfId="0" applyNumberFormat="1" applyFont="1" applyBorder="1" applyAlignment="1" applyProtection="1">
      <alignment horizontal="left" vertical="center" wrapText="1"/>
    </xf>
    <xf numFmtId="0" fontId="14" fillId="12" borderId="1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12" borderId="17" xfId="15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6" fillId="0" borderId="0" xfId="12" applyFont="1" applyFill="1" applyBorder="1" applyAlignment="1">
      <alignment horizontal="left" vertical="center"/>
    </xf>
    <xf numFmtId="0" fontId="35" fillId="0" borderId="0" xfId="12" applyFont="1" applyBorder="1" applyAlignment="1">
      <alignment horizontal="center" vertical="center" wrapText="1"/>
    </xf>
    <xf numFmtId="0" fontId="35" fillId="0" borderId="0" xfId="12" applyFont="1" applyBorder="1" applyAlignment="1">
      <alignment vertical="center" wrapText="1"/>
    </xf>
    <xf numFmtId="1" fontId="14" fillId="6" borderId="1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15" applyFont="1" applyFill="1" applyBorder="1" applyAlignment="1">
      <alignment horizontal="left" vertical="center"/>
    </xf>
    <xf numFmtId="1" fontId="14" fillId="0" borderId="0" xfId="15" applyNumberFormat="1" applyFont="1" applyFill="1" applyBorder="1" applyAlignment="1">
      <alignment horizontal="center" vertical="center"/>
    </xf>
    <xf numFmtId="0" fontId="14" fillId="0" borderId="0" xfId="15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4" fontId="33" fillId="3" borderId="33" xfId="0" applyNumberFormat="1" applyFont="1" applyFill="1" applyBorder="1" applyAlignment="1" applyProtection="1">
      <alignment vertical="center"/>
    </xf>
    <xf numFmtId="4" fontId="33" fillId="3" borderId="56" xfId="0" applyNumberFormat="1" applyFont="1" applyFill="1" applyBorder="1" applyAlignment="1" applyProtection="1">
      <alignment vertical="center"/>
    </xf>
    <xf numFmtId="4" fontId="33" fillId="3" borderId="57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top"/>
    </xf>
    <xf numFmtId="0" fontId="14" fillId="0" borderId="3" xfId="0" applyFont="1" applyBorder="1" applyAlignment="1">
      <alignment horizontal="center" vertical="center"/>
    </xf>
    <xf numFmtId="4" fontId="14" fillId="0" borderId="3" xfId="22" applyNumberFormat="1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38" fillId="0" borderId="0" xfId="0" applyFont="1"/>
    <xf numFmtId="0" fontId="11" fillId="0" borderId="0" xfId="0" applyFont="1"/>
    <xf numFmtId="0" fontId="33" fillId="12" borderId="5" xfId="0" applyFont="1" applyFill="1" applyBorder="1" applyAlignment="1" applyProtection="1">
      <alignment horizontal="left" vertical="center" wrapText="1"/>
    </xf>
    <xf numFmtId="0" fontId="33" fillId="0" borderId="5" xfId="0" applyFont="1" applyFill="1" applyBorder="1" applyAlignment="1" applyProtection="1">
      <alignment horizontal="left" vertical="center" wrapText="1"/>
    </xf>
    <xf numFmtId="0" fontId="32" fillId="7" borderId="26" xfId="0" applyFont="1" applyFill="1" applyBorder="1" applyAlignment="1" applyProtection="1">
      <alignment horizontal="left" vertical="center" wrapText="1"/>
    </xf>
    <xf numFmtId="0" fontId="33" fillId="0" borderId="59" xfId="0" applyFont="1" applyFill="1" applyBorder="1" applyAlignment="1" applyProtection="1">
      <alignment horizontal="left" vertical="center" wrapText="1"/>
    </xf>
    <xf numFmtId="0" fontId="41" fillId="0" borderId="59" xfId="0" applyFont="1" applyFill="1" applyBorder="1" applyAlignment="1" applyProtection="1">
      <alignment horizontal="left" vertical="center" wrapText="1"/>
    </xf>
    <xf numFmtId="0" fontId="33" fillId="5" borderId="0" xfId="15" applyFont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top"/>
    </xf>
    <xf numFmtId="4" fontId="33" fillId="4" borderId="53" xfId="0" applyNumberFormat="1" applyFont="1" applyFill="1" applyBorder="1" applyAlignment="1" applyProtection="1">
      <alignment vertical="center"/>
    </xf>
    <xf numFmtId="0" fontId="33" fillId="0" borderId="0" xfId="0" applyFont="1" applyAlignment="1">
      <alignment horizontal="left" vertical="center"/>
    </xf>
    <xf numFmtId="4" fontId="33" fillId="13" borderId="3" xfId="0" applyNumberFormat="1" applyFont="1" applyFill="1" applyBorder="1" applyAlignment="1" applyProtection="1">
      <alignment horizontal="right" vertical="center"/>
    </xf>
    <xf numFmtId="4" fontId="33" fillId="4" borderId="19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>
      <alignment vertical="center"/>
    </xf>
    <xf numFmtId="167" fontId="33" fillId="4" borderId="9" xfId="16" applyNumberFormat="1" applyFont="1" applyFill="1" applyBorder="1" applyAlignment="1" applyProtection="1">
      <alignment horizontal="right" vertical="center"/>
    </xf>
    <xf numFmtId="167" fontId="33" fillId="4" borderId="17" xfId="16" applyNumberFormat="1" applyFont="1" applyFill="1" applyBorder="1" applyAlignment="1" applyProtection="1">
      <alignment horizontal="right" vertical="center"/>
    </xf>
    <xf numFmtId="0" fontId="43" fillId="0" borderId="0" xfId="0" applyFont="1"/>
    <xf numFmtId="4" fontId="33" fillId="4" borderId="56" xfId="0" applyNumberFormat="1" applyFont="1" applyFill="1" applyBorder="1" applyAlignment="1" applyProtection="1">
      <alignment vertical="center"/>
    </xf>
    <xf numFmtId="0" fontId="33" fillId="0" borderId="9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vertical="center"/>
    </xf>
    <xf numFmtId="4" fontId="33" fillId="7" borderId="52" xfId="0" applyNumberFormat="1" applyFont="1" applyFill="1" applyBorder="1" applyAlignment="1" applyProtection="1">
      <alignment vertical="center"/>
    </xf>
    <xf numFmtId="0" fontId="33" fillId="7" borderId="53" xfId="0" applyFont="1" applyFill="1" applyBorder="1" applyAlignment="1" applyProtection="1">
      <alignment vertical="top"/>
    </xf>
    <xf numFmtId="0" fontId="33" fillId="0" borderId="58" xfId="0" applyFont="1" applyBorder="1" applyAlignment="1" applyProtection="1">
      <alignment horizontal="center" vertical="top"/>
    </xf>
    <xf numFmtId="0" fontId="33" fillId="0" borderId="9" xfId="0" applyFont="1" applyBorder="1" applyAlignment="1" applyProtection="1">
      <alignment horizontal="center" vertical="top"/>
    </xf>
    <xf numFmtId="0" fontId="33" fillId="0" borderId="58" xfId="0" applyFont="1" applyBorder="1" applyAlignment="1" applyProtection="1">
      <alignment horizontal="center" vertical="center"/>
    </xf>
    <xf numFmtId="4" fontId="33" fillId="4" borderId="52" xfId="0" applyNumberFormat="1" applyFont="1" applyFill="1" applyBorder="1" applyAlignment="1" applyProtection="1">
      <alignment vertical="center"/>
    </xf>
    <xf numFmtId="0" fontId="33" fillId="4" borderId="53" xfId="0" applyFont="1" applyFill="1" applyBorder="1" applyAlignment="1" applyProtection="1">
      <alignment horizontal="center" vertical="top"/>
    </xf>
    <xf numFmtId="0" fontId="32" fillId="7" borderId="54" xfId="0" applyFont="1" applyFill="1" applyBorder="1" applyAlignment="1">
      <alignment horizontal="left" vertical="center"/>
    </xf>
    <xf numFmtId="0" fontId="33" fillId="12" borderId="33" xfId="0" applyFont="1" applyFill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49" fontId="32" fillId="7" borderId="54" xfId="0" applyNumberFormat="1" applyFont="1" applyFill="1" applyBorder="1" applyAlignment="1">
      <alignment horizontal="left" vertical="center"/>
    </xf>
    <xf numFmtId="49" fontId="33" fillId="0" borderId="33" xfId="0" applyNumberFormat="1" applyFont="1" applyBorder="1" applyAlignment="1">
      <alignment horizontal="left" vertical="center"/>
    </xf>
    <xf numFmtId="49" fontId="33" fillId="0" borderId="22" xfId="0" applyNumberFormat="1" applyFont="1" applyBorder="1" applyAlignment="1">
      <alignment horizontal="left" vertical="center"/>
    </xf>
    <xf numFmtId="4" fontId="32" fillId="4" borderId="24" xfId="0" applyNumberFormat="1" applyFont="1" applyFill="1" applyBorder="1" applyAlignment="1" applyProtection="1">
      <alignment horizontal="center" vertical="center" wrapText="1"/>
    </xf>
    <xf numFmtId="0" fontId="32" fillId="4" borderId="25" xfId="0" applyFont="1" applyFill="1" applyBorder="1" applyAlignment="1" applyProtection="1">
      <alignment horizontal="center" vertical="center" wrapText="1"/>
    </xf>
    <xf numFmtId="4" fontId="32" fillId="4" borderId="73" xfId="0" applyNumberFormat="1" applyFont="1" applyFill="1" applyBorder="1" applyAlignment="1" applyProtection="1">
      <alignment horizontal="center" vertical="center" wrapText="1"/>
    </xf>
    <xf numFmtId="4" fontId="32" fillId="4" borderId="60" xfId="0" applyNumberFormat="1" applyFont="1" applyFill="1" applyBorder="1" applyAlignment="1" applyProtection="1">
      <alignment horizontal="center" vertical="center" wrapText="1"/>
    </xf>
    <xf numFmtId="4" fontId="32" fillId="4" borderId="71" xfId="0" applyNumberFormat="1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8" xfId="0" applyFont="1" applyFill="1" applyBorder="1" applyAlignment="1" applyProtection="1">
      <alignment horizontal="left" vertical="center" wrapText="1"/>
    </xf>
    <xf numFmtId="4" fontId="33" fillId="4" borderId="10" xfId="0" applyNumberFormat="1" applyFont="1" applyFill="1" applyBorder="1" applyAlignment="1" applyProtection="1">
      <alignment vertical="center"/>
    </xf>
    <xf numFmtId="0" fontId="33" fillId="0" borderId="17" xfId="0" applyFont="1" applyBorder="1" applyAlignment="1" applyProtection="1">
      <alignment horizontal="center" vertical="center"/>
    </xf>
    <xf numFmtId="4" fontId="33" fillId="3" borderId="60" xfId="0" applyNumberFormat="1" applyFont="1" applyFill="1" applyBorder="1" applyAlignment="1" applyProtection="1">
      <alignment vertical="top"/>
    </xf>
    <xf numFmtId="4" fontId="33" fillId="3" borderId="47" xfId="0" applyNumberFormat="1" applyFont="1" applyFill="1" applyBorder="1" applyAlignment="1" applyProtection="1">
      <alignment vertical="top"/>
    </xf>
    <xf numFmtId="4" fontId="33" fillId="7" borderId="71" xfId="0" applyNumberFormat="1" applyFont="1" applyFill="1" applyBorder="1" applyAlignment="1" applyProtection="1">
      <alignment vertical="center"/>
    </xf>
    <xf numFmtId="4" fontId="33" fillId="4" borderId="71" xfId="0" applyNumberFormat="1" applyFont="1" applyFill="1" applyBorder="1" applyAlignment="1" applyProtection="1">
      <alignment vertical="center"/>
    </xf>
    <xf numFmtId="4" fontId="33" fillId="3" borderId="44" xfId="0" applyNumberFormat="1" applyFont="1" applyFill="1" applyBorder="1" applyAlignment="1" applyProtection="1">
      <alignment vertical="top"/>
    </xf>
    <xf numFmtId="4" fontId="33" fillId="4" borderId="47" xfId="0" applyNumberFormat="1" applyFont="1" applyFill="1" applyBorder="1" applyAlignment="1" applyProtection="1">
      <alignment vertical="center"/>
    </xf>
    <xf numFmtId="4" fontId="33" fillId="4" borderId="17" xfId="0" applyNumberFormat="1" applyFont="1" applyFill="1" applyBorder="1" applyAlignment="1" applyProtection="1">
      <alignment vertical="center"/>
    </xf>
    <xf numFmtId="0" fontId="14" fillId="0" borderId="0" xfId="12" applyFont="1" applyAlignment="1"/>
    <xf numFmtId="4" fontId="33" fillId="13" borderId="4" xfId="0" applyNumberFormat="1" applyFont="1" applyFill="1" applyBorder="1" applyAlignment="1" applyProtection="1">
      <alignment horizontal="right" vertical="center"/>
    </xf>
    <xf numFmtId="0" fontId="32" fillId="4" borderId="18" xfId="0" applyFont="1" applyFill="1" applyBorder="1" applyAlignment="1" applyProtection="1">
      <alignment horizontal="left" vertical="center" wrapText="1"/>
    </xf>
    <xf numFmtId="4" fontId="33" fillId="4" borderId="19" xfId="0" applyNumberFormat="1" applyFont="1" applyFill="1" applyBorder="1" applyAlignment="1" applyProtection="1">
      <alignment horizontal="center" vertical="center" wrapText="1"/>
    </xf>
    <xf numFmtId="0" fontId="32" fillId="4" borderId="22" xfId="0" applyFont="1" applyFill="1" applyBorder="1" applyAlignment="1" applyProtection="1">
      <alignment horizontal="left" vertical="center" wrapText="1"/>
    </xf>
    <xf numFmtId="0" fontId="32" fillId="4" borderId="16" xfId="0" applyFont="1" applyFill="1" applyBorder="1" applyAlignment="1" applyProtection="1">
      <alignment horizontal="left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4" xfId="12" applyFont="1" applyBorder="1" applyAlignment="1">
      <alignment horizontal="center" vertical="center"/>
    </xf>
    <xf numFmtId="0" fontId="47" fillId="0" borderId="4" xfId="12" applyFont="1" applyBorder="1" applyAlignment="1" applyProtection="1">
      <alignment horizontal="center" vertical="center"/>
    </xf>
    <xf numFmtId="0" fontId="47" fillId="0" borderId="9" xfId="12" applyFont="1" applyBorder="1" applyAlignment="1" applyProtection="1">
      <alignment horizontal="center" vertical="center"/>
    </xf>
    <xf numFmtId="0" fontId="46" fillId="0" borderId="22" xfId="0" applyFont="1" applyBorder="1" applyAlignment="1">
      <alignment horizontal="center" vertical="center" wrapText="1"/>
    </xf>
    <xf numFmtId="0" fontId="48" fillId="0" borderId="53" xfId="12" applyFont="1" applyBorder="1" applyAlignment="1">
      <alignment horizontal="center" vertical="center"/>
    </xf>
    <xf numFmtId="1" fontId="20" fillId="6" borderId="9" xfId="12" applyNumberFormat="1" applyFont="1" applyFill="1" applyBorder="1" applyAlignment="1">
      <alignment horizontal="center" vertical="center"/>
    </xf>
    <xf numFmtId="1" fontId="20" fillId="8" borderId="9" xfId="12" applyNumberFormat="1" applyFont="1" applyFill="1" applyBorder="1" applyAlignment="1">
      <alignment horizontal="center" vertical="center"/>
    </xf>
    <xf numFmtId="2" fontId="20" fillId="8" borderId="9" xfId="12" applyNumberFormat="1" applyFont="1" applyFill="1" applyBorder="1" applyAlignment="1">
      <alignment horizontal="center" vertical="center"/>
    </xf>
    <xf numFmtId="2" fontId="20" fillId="6" borderId="9" xfId="12" applyNumberFormat="1" applyFont="1" applyFill="1" applyBorder="1" applyAlignment="1">
      <alignment horizontal="center" vertical="center"/>
    </xf>
    <xf numFmtId="2" fontId="20" fillId="6" borderId="17" xfId="12" applyNumberFormat="1" applyFont="1" applyFill="1" applyBorder="1" applyAlignment="1">
      <alignment horizontal="center" vertical="center"/>
    </xf>
    <xf numFmtId="4" fontId="20" fillId="8" borderId="4" xfId="0" applyNumberFormat="1" applyFont="1" applyFill="1" applyBorder="1" applyAlignment="1">
      <alignment horizontal="right" vertical="center" wrapText="1"/>
    </xf>
    <xf numFmtId="0" fontId="48" fillId="0" borderId="4" xfId="0" applyFont="1" applyBorder="1" applyAlignment="1">
      <alignment horizontal="center" vertical="center" wrapText="1"/>
    </xf>
    <xf numFmtId="4" fontId="20" fillId="3" borderId="4" xfId="1" applyNumberFormat="1" applyFont="1" applyFill="1" applyBorder="1" applyAlignment="1" applyProtection="1">
      <alignment horizontal="right" vertical="center"/>
      <protection locked="0"/>
    </xf>
    <xf numFmtId="4" fontId="20" fillId="3" borderId="9" xfId="1" applyNumberFormat="1" applyFont="1" applyFill="1" applyBorder="1" applyAlignment="1" applyProtection="1">
      <alignment horizontal="right" vertical="center"/>
      <protection locked="0"/>
    </xf>
    <xf numFmtId="9" fontId="20" fillId="8" borderId="4" xfId="0" applyNumberFormat="1" applyFont="1" applyFill="1" applyBorder="1" applyAlignment="1">
      <alignment horizontal="center" vertical="center" wrapText="1"/>
    </xf>
    <xf numFmtId="0" fontId="20" fillId="12" borderId="4" xfId="12" applyFont="1" applyFill="1" applyBorder="1" applyAlignment="1">
      <alignment vertical="center" wrapText="1"/>
    </xf>
    <xf numFmtId="9" fontId="20" fillId="8" borderId="4" xfId="21" applyFont="1" applyFill="1" applyBorder="1" applyAlignment="1" applyProtection="1">
      <alignment horizontal="center" vertical="center"/>
      <protection locked="0"/>
    </xf>
    <xf numFmtId="4" fontId="20" fillId="3" borderId="10" xfId="1" applyNumberFormat="1" applyFont="1" applyFill="1" applyBorder="1" applyAlignment="1" applyProtection="1">
      <alignment horizontal="right" vertical="center"/>
      <protection locked="0"/>
    </xf>
    <xf numFmtId="4" fontId="20" fillId="3" borderId="17" xfId="1" applyNumberFormat="1" applyFont="1" applyFill="1" applyBorder="1" applyAlignment="1" applyProtection="1">
      <alignment horizontal="right" vertical="center"/>
      <protection locked="0"/>
    </xf>
    <xf numFmtId="0" fontId="20" fillId="0" borderId="4" xfId="0" applyFont="1" applyBorder="1" applyAlignment="1">
      <alignment vertical="center" wrapText="1"/>
    </xf>
    <xf numFmtId="43" fontId="20" fillId="0" borderId="0" xfId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vertical="center" wrapText="1"/>
    </xf>
    <xf numFmtId="0" fontId="51" fillId="0" borderId="0" xfId="0" applyFont="1" applyBorder="1" applyAlignment="1" applyProtection="1">
      <alignment horizontal="left" vertical="center"/>
    </xf>
    <xf numFmtId="0" fontId="52" fillId="0" borderId="0" xfId="0" applyFont="1"/>
    <xf numFmtId="10" fontId="20" fillId="8" borderId="4" xfId="21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/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justify"/>
    </xf>
    <xf numFmtId="0" fontId="46" fillId="10" borderId="0" xfId="0" applyFont="1" applyFill="1"/>
    <xf numFmtId="0" fontId="21" fillId="0" borderId="0" xfId="0" applyFont="1" applyAlignment="1">
      <alignment horizontal="left" vertical="top"/>
    </xf>
    <xf numFmtId="0" fontId="21" fillId="6" borderId="4" xfId="0" applyFont="1" applyFill="1" applyBorder="1" applyAlignment="1">
      <alignment horizontal="left" vertical="top"/>
    </xf>
    <xf numFmtId="0" fontId="21" fillId="0" borderId="3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center"/>
    </xf>
    <xf numFmtId="0" fontId="21" fillId="6" borderId="4" xfId="0" applyFont="1" applyFill="1" applyBorder="1" applyAlignment="1">
      <alignment horizontal="left" vertical="center"/>
    </xf>
    <xf numFmtId="0" fontId="21" fillId="0" borderId="7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53" fillId="12" borderId="0" xfId="0" applyFont="1" applyFill="1" applyAlignment="1">
      <alignment horizontal="justify" vertical="center"/>
    </xf>
    <xf numFmtId="0" fontId="21" fillId="0" borderId="0" xfId="0" applyFont="1" applyAlignment="1">
      <alignment horizontal="left"/>
    </xf>
    <xf numFmtId="0" fontId="21" fillId="0" borderId="0" xfId="0" applyNumberFormat="1" applyFont="1" applyBorder="1" applyAlignment="1">
      <alignment horizontal="left" vertical="center"/>
    </xf>
    <xf numFmtId="0" fontId="54" fillId="0" borderId="0" xfId="0" applyNumberFormat="1" applyFont="1" applyAlignment="1">
      <alignment vertical="center" wrapTex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Border="1" applyAlignment="1">
      <alignment horizontal="right" vertical="center"/>
    </xf>
    <xf numFmtId="0" fontId="54" fillId="0" borderId="0" xfId="0" applyNumberFormat="1" applyFont="1" applyBorder="1" applyAlignment="1">
      <alignment horizontal="left" wrapText="1"/>
    </xf>
    <xf numFmtId="0" fontId="21" fillId="0" borderId="0" xfId="0" applyNumberFormat="1" applyFont="1" applyAlignment="1"/>
    <xf numFmtId="0" fontId="21" fillId="0" borderId="0" xfId="0" applyNumberFormat="1" applyFont="1" applyAlignment="1">
      <alignment wrapText="1"/>
    </xf>
    <xf numFmtId="0" fontId="46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 wrapText="1"/>
    </xf>
    <xf numFmtId="0" fontId="21" fillId="10" borderId="0" xfId="0" applyFont="1" applyFill="1" applyAlignment="1">
      <alignment vertical="center"/>
    </xf>
    <xf numFmtId="0" fontId="46" fillId="10" borderId="0" xfId="0" applyFont="1" applyFill="1" applyAlignment="1">
      <alignment vertical="center"/>
    </xf>
    <xf numFmtId="10" fontId="33" fillId="14" borderId="9" xfId="0" applyNumberFormat="1" applyFont="1" applyFill="1" applyBorder="1" applyAlignment="1" applyProtection="1">
      <alignment horizontal="center" vertical="center"/>
    </xf>
    <xf numFmtId="10" fontId="33" fillId="14" borderId="17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vertical="center" wrapText="1"/>
    </xf>
    <xf numFmtId="4" fontId="33" fillId="6" borderId="33" xfId="0" applyNumberFormat="1" applyFont="1" applyFill="1" applyBorder="1" applyAlignment="1" applyProtection="1">
      <alignment vertical="top"/>
    </xf>
    <xf numFmtId="4" fontId="33" fillId="6" borderId="56" xfId="0" applyNumberFormat="1" applyFont="1" applyFill="1" applyBorder="1" applyAlignment="1" applyProtection="1">
      <alignment vertical="top"/>
    </xf>
    <xf numFmtId="167" fontId="42" fillId="6" borderId="10" xfId="16" applyNumberFormat="1" applyFont="1" applyFill="1" applyBorder="1" applyAlignment="1" applyProtection="1">
      <alignment horizontal="right" vertical="center"/>
    </xf>
    <xf numFmtId="1" fontId="55" fillId="6" borderId="10" xfId="0" applyNumberFormat="1" applyFont="1" applyFill="1" applyBorder="1" applyAlignment="1" applyProtection="1">
      <alignment horizontal="center" vertical="center"/>
    </xf>
    <xf numFmtId="1" fontId="55" fillId="6" borderId="13" xfId="15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 applyProtection="1">
      <alignment horizontal="left" vertical="center" wrapText="1"/>
    </xf>
    <xf numFmtId="0" fontId="16" fillId="6" borderId="8" xfId="0" applyFont="1" applyFill="1" applyBorder="1" applyAlignment="1" applyProtection="1">
      <alignment horizontal="left" vertical="center" wrapText="1"/>
    </xf>
    <xf numFmtId="0" fontId="16" fillId="6" borderId="36" xfId="0" applyFont="1" applyFill="1" applyBorder="1" applyAlignment="1" applyProtection="1">
      <alignment horizontal="left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4" fillId="9" borderId="26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left" vertical="center"/>
    </xf>
    <xf numFmtId="0" fontId="16" fillId="0" borderId="40" xfId="0" applyFont="1" applyBorder="1" applyAlignment="1" applyProtection="1">
      <alignment horizontal="left" vertical="center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 applyProtection="1">
      <alignment horizontal="left" vertical="center"/>
    </xf>
    <xf numFmtId="49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49" fontId="14" fillId="0" borderId="21" xfId="0" applyNumberFormat="1" applyFont="1" applyFill="1" applyBorder="1" applyAlignment="1" applyProtection="1">
      <alignment horizontal="left" vertical="center" wrapText="1"/>
    </xf>
    <xf numFmtId="49" fontId="14" fillId="0" borderId="30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41" xfId="0" applyNumberFormat="1" applyFont="1" applyFill="1" applyBorder="1" applyAlignment="1" applyProtection="1">
      <alignment horizontal="left" vertical="center" wrapText="1"/>
    </xf>
    <xf numFmtId="49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2" xfId="0" applyNumberFormat="1" applyFont="1" applyFill="1" applyBorder="1" applyAlignment="1" applyProtection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49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4" xfId="0" applyNumberFormat="1" applyFont="1" applyFill="1" applyBorder="1" applyAlignment="1" applyProtection="1">
      <alignment horizontal="left" vertical="top" wrapText="1"/>
      <protection locked="0"/>
    </xf>
    <xf numFmtId="0" fontId="14" fillId="3" borderId="9" xfId="0" applyNumberFormat="1" applyFont="1" applyFill="1" applyBorder="1" applyAlignment="1" applyProtection="1">
      <alignment horizontal="left" vertical="top" wrapText="1"/>
      <protection locked="0"/>
    </xf>
    <xf numFmtId="0" fontId="14" fillId="0" borderId="34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44" xfId="0" applyFont="1" applyBorder="1" applyAlignment="1" applyProtection="1">
      <alignment horizontal="left" vertical="center" wrapText="1"/>
    </xf>
    <xf numFmtId="49" fontId="14" fillId="3" borderId="4" xfId="5" applyNumberFormat="1" applyFont="1" applyFill="1" applyBorder="1" applyAlignment="1" applyProtection="1">
      <alignment horizontal="left" vertical="top" wrapText="1"/>
      <protection locked="0"/>
    </xf>
    <xf numFmtId="49" fontId="14" fillId="3" borderId="9" xfId="5" applyNumberFormat="1" applyFont="1" applyFill="1" applyBorder="1" applyAlignment="1" applyProtection="1">
      <alignment horizontal="left" vertical="top" wrapText="1"/>
      <protection locked="0"/>
    </xf>
    <xf numFmtId="1" fontId="14" fillId="3" borderId="4" xfId="0" applyNumberFormat="1" applyFont="1" applyFill="1" applyBorder="1" applyAlignment="1" applyProtection="1">
      <alignment horizontal="left" vertical="top" wrapTex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/>
      <protection locked="0"/>
    </xf>
    <xf numFmtId="49" fontId="14" fillId="3" borderId="10" xfId="0" applyNumberFormat="1" applyFont="1" applyFill="1" applyBorder="1" applyAlignment="1" applyProtection="1">
      <alignment horizontal="left" vertical="top" wrapText="1"/>
      <protection locked="0"/>
    </xf>
    <xf numFmtId="49" fontId="14" fillId="3" borderId="17" xfId="0" applyNumberFormat="1" applyFont="1" applyFill="1" applyBorder="1" applyAlignment="1" applyProtection="1">
      <alignment horizontal="left" vertical="top" wrapText="1"/>
      <protection locked="0"/>
    </xf>
    <xf numFmtId="49" fontId="14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14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wrapText="1"/>
    </xf>
    <xf numFmtId="49" fontId="14" fillId="3" borderId="3" xfId="0" applyNumberFormat="1" applyFont="1" applyFill="1" applyBorder="1" applyAlignment="1" applyProtection="1">
      <alignment horizontal="left" vertical="top" wrapText="1"/>
      <protection locked="0"/>
    </xf>
    <xf numFmtId="49" fontId="14" fillId="3" borderId="19" xfId="0" applyNumberFormat="1" applyFont="1" applyFill="1" applyBorder="1" applyAlignment="1" applyProtection="1">
      <alignment horizontal="left" vertical="top" wrapText="1"/>
      <protection locked="0"/>
    </xf>
    <xf numFmtId="49" fontId="14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42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34" xfId="0" applyNumberFormat="1" applyFont="1" applyFill="1" applyBorder="1" applyAlignment="1" applyProtection="1">
      <alignment horizontal="left" vertical="center" wrapText="1"/>
    </xf>
    <xf numFmtId="49" fontId="14" fillId="0" borderId="23" xfId="0" applyNumberFormat="1" applyFont="1" applyFill="1" applyBorder="1" applyAlignment="1" applyProtection="1">
      <alignment horizontal="left" vertical="center" wrapText="1"/>
    </xf>
    <xf numFmtId="49" fontId="14" fillId="0" borderId="33" xfId="0" applyNumberFormat="1" applyFont="1" applyFill="1" applyBorder="1" applyAlignment="1" applyProtection="1">
      <alignment horizontal="left" vertical="center" wrapText="1"/>
    </xf>
    <xf numFmtId="1" fontId="1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/>
    <xf numFmtId="49" fontId="14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8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21" xfId="0" applyFont="1" applyBorder="1" applyAlignment="1" applyProtection="1">
      <alignment horizontal="left" vertical="center" wrapText="1"/>
    </xf>
    <xf numFmtId="0" fontId="14" fillId="0" borderId="30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41" xfId="0" applyFont="1" applyBorder="1" applyAlignment="1" applyProtection="1">
      <alignment horizontal="left" vertical="center" wrapText="1"/>
    </xf>
    <xf numFmtId="49" fontId="14" fillId="0" borderId="27" xfId="0" applyNumberFormat="1" applyFont="1" applyBorder="1" applyAlignment="1" applyProtection="1">
      <alignment horizontal="left" vertical="center" wrapText="1"/>
    </xf>
    <xf numFmtId="49" fontId="14" fillId="0" borderId="40" xfId="0" applyNumberFormat="1" applyFont="1" applyBorder="1" applyAlignment="1" applyProtection="1">
      <alignment horizontal="left" vertical="center" wrapText="1"/>
    </xf>
    <xf numFmtId="49" fontId="14" fillId="0" borderId="8" xfId="0" applyNumberFormat="1" applyFont="1" applyBorder="1" applyAlignment="1" applyProtection="1">
      <alignment horizontal="left" vertical="center" wrapText="1"/>
    </xf>
    <xf numFmtId="49" fontId="14" fillId="3" borderId="4" xfId="5" applyNumberFormat="1" applyFont="1" applyFill="1" applyBorder="1" applyAlignment="1" applyProtection="1">
      <alignment horizontal="left" vertical="center" wrapText="1"/>
      <protection locked="0"/>
    </xf>
    <xf numFmtId="49" fontId="14" fillId="3" borderId="9" xfId="5" applyNumberFormat="1" applyFont="1" applyFill="1" applyBorder="1" applyAlignment="1" applyProtection="1">
      <alignment horizontal="left" vertical="center" wrapText="1"/>
      <protection locked="0"/>
    </xf>
    <xf numFmtId="49" fontId="14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2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2" fillId="3" borderId="5" xfId="0" applyNumberFormat="1" applyFont="1" applyFill="1" applyBorder="1" applyAlignment="1" applyProtection="1">
      <alignment horizontal="center" vertical="top" wrapText="1"/>
      <protection locked="0"/>
    </xf>
    <xf numFmtId="0" fontId="39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left" vertical="center"/>
    </xf>
    <xf numFmtId="0" fontId="14" fillId="12" borderId="13" xfId="15" applyFont="1" applyFill="1" applyBorder="1" applyAlignment="1">
      <alignment horizontal="left" vertical="center"/>
    </xf>
    <xf numFmtId="0" fontId="14" fillId="12" borderId="8" xfId="15" applyFont="1" applyFill="1" applyBorder="1" applyAlignment="1">
      <alignment horizontal="left" vertical="center"/>
    </xf>
    <xf numFmtId="0" fontId="14" fillId="12" borderId="40" xfId="15" applyFont="1" applyFill="1" applyBorder="1" applyAlignment="1">
      <alignment horizontal="left" vertical="center"/>
    </xf>
    <xf numFmtId="49" fontId="2" fillId="2" borderId="68" xfId="4" applyNumberFormat="1" applyFill="1" applyBorder="1" applyAlignment="1" applyProtection="1">
      <alignment horizontal="left" vertical="center" wrapText="1"/>
      <protection locked="0"/>
    </xf>
    <xf numFmtId="49" fontId="24" fillId="2" borderId="68" xfId="4" applyNumberFormat="1" applyFont="1" applyFill="1" applyBorder="1" applyAlignment="1" applyProtection="1">
      <alignment horizontal="left" vertical="center" wrapText="1"/>
      <protection locked="0"/>
    </xf>
    <xf numFmtId="49" fontId="2" fillId="2" borderId="69" xfId="4" applyNumberFormat="1" applyFill="1" applyBorder="1" applyAlignment="1" applyProtection="1">
      <alignment horizontal="left" vertical="center" wrapText="1"/>
      <protection locked="0"/>
    </xf>
    <xf numFmtId="49" fontId="24" fillId="2" borderId="69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4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4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3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42" xfId="0" applyFont="1" applyBorder="1" applyAlignment="1" applyProtection="1">
      <alignment horizontal="left" vertical="center" wrapText="1"/>
    </xf>
    <xf numFmtId="0" fontId="14" fillId="3" borderId="48" xfId="0" applyFont="1" applyFill="1" applyBorder="1" applyAlignment="1" applyProtection="1">
      <alignment vertical="center"/>
    </xf>
    <xf numFmtId="0" fontId="14" fillId="3" borderId="49" xfId="0" applyFont="1" applyFill="1" applyBorder="1" applyAlignment="1" applyProtection="1">
      <alignment vertical="center"/>
    </xf>
    <xf numFmtId="0" fontId="14" fillId="3" borderId="50" xfId="0" applyFont="1" applyFill="1" applyBorder="1" applyAlignment="1" applyProtection="1">
      <alignment vertical="center"/>
    </xf>
    <xf numFmtId="0" fontId="14" fillId="6" borderId="51" xfId="15" applyFont="1" applyFill="1" applyBorder="1" applyAlignment="1">
      <alignment horizontal="center" vertical="center"/>
    </xf>
    <xf numFmtId="0" fontId="14" fillId="6" borderId="49" xfId="15" applyFont="1" applyFill="1" applyBorder="1" applyAlignment="1">
      <alignment horizontal="center" vertical="center"/>
    </xf>
    <xf numFmtId="0" fontId="14" fillId="6" borderId="61" xfId="15" applyFont="1" applyFill="1" applyBorder="1" applyAlignment="1">
      <alignment horizontal="center" vertical="center"/>
    </xf>
    <xf numFmtId="0" fontId="14" fillId="6" borderId="27" xfId="0" applyFont="1" applyFill="1" applyBorder="1" applyAlignment="1" applyProtection="1">
      <alignment horizontal="left" vertical="center" wrapText="1"/>
    </xf>
    <xf numFmtId="0" fontId="14" fillId="6" borderId="8" xfId="0" applyFont="1" applyFill="1" applyBorder="1" applyAlignment="1" applyProtection="1">
      <alignment horizontal="left" vertical="center" wrapText="1"/>
    </xf>
    <xf numFmtId="0" fontId="14" fillId="6" borderId="40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/>
    </xf>
    <xf numFmtId="49" fontId="14" fillId="2" borderId="65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66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64" xfId="0" applyNumberFormat="1" applyFont="1" applyFill="1" applyBorder="1" applyAlignment="1" applyProtection="1">
      <alignment horizontal="left" vertical="center" wrapText="1"/>
    </xf>
    <xf numFmtId="49" fontId="14" fillId="2" borderId="66" xfId="7" applyNumberFormat="1" applyFont="1" applyFill="1" applyBorder="1" applyAlignment="1" applyProtection="1">
      <alignment horizontal="left" vertical="center" wrapText="1"/>
      <protection locked="0"/>
    </xf>
    <xf numFmtId="1" fontId="14" fillId="2" borderId="65" xfId="0" applyNumberFormat="1" applyFont="1" applyFill="1" applyBorder="1" applyAlignment="1" applyProtection="1">
      <alignment horizontal="left" vertical="center" wrapText="1"/>
      <protection locked="0"/>
    </xf>
    <xf numFmtId="0" fontId="9" fillId="6" borderId="43" xfId="0" applyFont="1" applyFill="1" applyBorder="1" applyAlignment="1" applyProtection="1">
      <alignment horizontal="center" vertical="top"/>
    </xf>
    <xf numFmtId="0" fontId="9" fillId="6" borderId="26" xfId="0" applyFont="1" applyFill="1" applyBorder="1" applyAlignment="1" applyProtection="1">
      <alignment horizontal="center" vertical="top"/>
    </xf>
    <xf numFmtId="0" fontId="9" fillId="6" borderId="28" xfId="0" applyFont="1" applyFill="1" applyBorder="1" applyAlignment="1" applyProtection="1">
      <alignment horizontal="center" vertical="top"/>
    </xf>
    <xf numFmtId="4" fontId="14" fillId="0" borderId="1" xfId="0" applyNumberFormat="1" applyFont="1" applyFill="1" applyBorder="1" applyAlignment="1" applyProtection="1">
      <alignment horizontal="center" vertical="top" wrapText="1"/>
    </xf>
    <xf numFmtId="4" fontId="14" fillId="0" borderId="41" xfId="0" applyNumberFormat="1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top" wrapText="1"/>
    </xf>
    <xf numFmtId="0" fontId="14" fillId="0" borderId="41" xfId="0" applyFont="1" applyFill="1" applyBorder="1" applyAlignment="1" applyProtection="1">
      <alignment horizontal="center" vertical="top" wrapText="1"/>
    </xf>
    <xf numFmtId="0" fontId="14" fillId="3" borderId="1" xfId="0" applyFont="1" applyFill="1" applyBorder="1" applyAlignment="1" applyProtection="1">
      <alignment horizontal="center"/>
    </xf>
    <xf numFmtId="0" fontId="14" fillId="3" borderId="20" xfId="0" applyFont="1" applyFill="1" applyBorder="1" applyAlignment="1" applyProtection="1">
      <alignment horizontal="center"/>
    </xf>
    <xf numFmtId="0" fontId="14" fillId="3" borderId="42" xfId="0" applyFont="1" applyFill="1" applyBorder="1" applyAlignment="1" applyProtection="1">
      <alignment horizontal="center"/>
    </xf>
    <xf numFmtId="0" fontId="14" fillId="3" borderId="21" xfId="0" applyFont="1" applyFill="1" applyBorder="1" applyAlignment="1" applyProtection="1">
      <alignment horizontal="center"/>
    </xf>
    <xf numFmtId="0" fontId="14" fillId="3" borderId="5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</xf>
    <xf numFmtId="0" fontId="14" fillId="6" borderId="12" xfId="0" applyFont="1" applyFill="1" applyBorder="1" applyAlignment="1" applyProtection="1">
      <alignment horizontal="center"/>
    </xf>
    <xf numFmtId="0" fontId="14" fillId="6" borderId="5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4" fillId="0" borderId="0" xfId="0" applyFont="1" applyAlignment="1"/>
    <xf numFmtId="0" fontId="16" fillId="6" borderId="46" xfId="0" applyFont="1" applyFill="1" applyBorder="1" applyAlignment="1" applyProtection="1">
      <alignment horizontal="center" vertical="center" wrapText="1"/>
      <protection locked="0"/>
    </xf>
    <xf numFmtId="0" fontId="16" fillId="6" borderId="37" xfId="0" applyFont="1" applyFill="1" applyBorder="1" applyAlignment="1" applyProtection="1">
      <alignment horizontal="center" vertical="center" wrapText="1"/>
      <protection locked="0"/>
    </xf>
    <xf numFmtId="0" fontId="16" fillId="6" borderId="38" xfId="0" applyFont="1" applyFill="1" applyBorder="1" applyAlignment="1" applyProtection="1">
      <alignment horizontal="center" vertical="center" wrapText="1"/>
      <protection locked="0"/>
    </xf>
    <xf numFmtId="0" fontId="16" fillId="6" borderId="47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19" xfId="0" applyFont="1" applyFill="1" applyBorder="1" applyAlignment="1" applyProtection="1">
      <alignment horizontal="center" vertical="top" wrapText="1"/>
    </xf>
    <xf numFmtId="0" fontId="14" fillId="3" borderId="48" xfId="0" applyFont="1" applyFill="1" applyBorder="1" applyAlignment="1" applyProtection="1">
      <alignment horizontal="center"/>
    </xf>
    <xf numFmtId="0" fontId="14" fillId="3" borderId="5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 vertical="top" wrapText="1"/>
    </xf>
    <xf numFmtId="164" fontId="14" fillId="3" borderId="27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40" xfId="0" applyNumberFormat="1" applyFont="1" applyFill="1" applyBorder="1" applyAlignment="1" applyProtection="1">
      <alignment horizontal="center" vertical="center" wrapText="1"/>
      <protection locked="0"/>
    </xf>
    <xf numFmtId="164" fontId="14" fillId="7" borderId="13" xfId="0" applyNumberFormat="1" applyFont="1" applyFill="1" applyBorder="1" applyAlignment="1" applyProtection="1">
      <alignment horizontal="center" vertical="center" wrapText="1"/>
    </xf>
    <xf numFmtId="164" fontId="14" fillId="7" borderId="40" xfId="0" applyNumberFormat="1" applyFont="1" applyFill="1" applyBorder="1" applyAlignment="1" applyProtection="1">
      <alignment horizontal="center" vertical="center" wrapText="1"/>
    </xf>
    <xf numFmtId="10" fontId="14" fillId="4" borderId="10" xfId="0" applyNumberFormat="1" applyFont="1" applyFill="1" applyBorder="1" applyAlignment="1" applyProtection="1">
      <alignment horizontal="center" vertical="center" wrapText="1"/>
    </xf>
    <xf numFmtId="10" fontId="14" fillId="4" borderId="17" xfId="0" applyNumberFormat="1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horizontal="center"/>
    </xf>
    <xf numFmtId="0" fontId="14" fillId="3" borderId="40" xfId="0" applyFont="1" applyFill="1" applyBorder="1" applyAlignment="1" applyProtection="1">
      <alignment horizontal="center"/>
    </xf>
    <xf numFmtId="0" fontId="14" fillId="6" borderId="47" xfId="0" applyFont="1" applyFill="1" applyBorder="1" applyAlignment="1" applyProtection="1">
      <alignment horizontal="center"/>
    </xf>
    <xf numFmtId="0" fontId="14" fillId="6" borderId="2" xfId="0" applyFont="1" applyFill="1" applyBorder="1" applyAlignment="1" applyProtection="1">
      <alignment horizontal="center"/>
    </xf>
    <xf numFmtId="0" fontId="14" fillId="6" borderId="29" xfId="0" applyFont="1" applyFill="1" applyBorder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/>
    </xf>
    <xf numFmtId="0" fontId="14" fillId="6" borderId="20" xfId="0" applyFont="1" applyFill="1" applyBorder="1" applyAlignment="1" applyProtection="1">
      <alignment horizontal="center"/>
    </xf>
    <xf numFmtId="0" fontId="14" fillId="6" borderId="4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right" vertical="center" wrapText="1"/>
    </xf>
    <xf numFmtId="0" fontId="14" fillId="0" borderId="15" xfId="0" applyFont="1" applyBorder="1" applyAlignment="1" applyProtection="1">
      <alignment horizontal="right" vertical="center" wrapText="1"/>
    </xf>
    <xf numFmtId="0" fontId="14" fillId="6" borderId="48" xfId="0" applyFont="1" applyFill="1" applyBorder="1" applyAlignment="1" applyProtection="1">
      <alignment horizontal="center" vertical="center"/>
    </xf>
    <xf numFmtId="0" fontId="14" fillId="6" borderId="49" xfId="0" applyFont="1" applyFill="1" applyBorder="1" applyAlignment="1" applyProtection="1">
      <alignment horizontal="center" vertical="center"/>
    </xf>
    <xf numFmtId="0" fontId="14" fillId="6" borderId="61" xfId="0" applyFont="1" applyFill="1" applyBorder="1" applyAlignment="1" applyProtection="1">
      <alignment horizontal="center" vertical="center"/>
    </xf>
    <xf numFmtId="0" fontId="14" fillId="6" borderId="45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</xf>
    <xf numFmtId="0" fontId="14" fillId="6" borderId="29" xfId="0" applyFont="1" applyFill="1" applyBorder="1" applyAlignment="1" applyProtection="1">
      <alignment horizontal="center" vertical="center"/>
    </xf>
    <xf numFmtId="49" fontId="14" fillId="0" borderId="62" xfId="0" applyNumberFormat="1" applyFont="1" applyFill="1" applyBorder="1" applyAlignment="1" applyProtection="1">
      <alignment horizontal="left" vertical="center" wrapText="1"/>
    </xf>
    <xf numFmtId="49" fontId="14" fillId="2" borderId="6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30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6" borderId="4" xfId="0" applyFont="1" applyFill="1" applyBorder="1" applyAlignment="1">
      <alignment horizontal="left" vertical="top" wrapText="1"/>
    </xf>
    <xf numFmtId="0" fontId="14" fillId="6" borderId="9" xfId="0" applyFont="1" applyFill="1" applyBorder="1" applyAlignment="1">
      <alignment horizontal="left" vertical="top" wrapText="1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7" xfId="0" applyFont="1" applyFill="1" applyBorder="1" applyAlignment="1" applyProtection="1">
      <alignment horizontal="left" vertical="center"/>
    </xf>
    <xf numFmtId="49" fontId="45" fillId="3" borderId="27" xfId="0" applyNumberFormat="1" applyFont="1" applyFill="1" applyBorder="1" applyAlignment="1" applyProtection="1">
      <alignment horizontal="center" vertical="top"/>
    </xf>
    <xf numFmtId="49" fontId="45" fillId="3" borderId="8" xfId="0" applyNumberFormat="1" applyFont="1" applyFill="1" applyBorder="1" applyAlignment="1" applyProtection="1">
      <alignment horizontal="center" vertical="top"/>
    </xf>
    <xf numFmtId="49" fontId="45" fillId="3" borderId="36" xfId="0" applyNumberFormat="1" applyFont="1" applyFill="1" applyBorder="1" applyAlignment="1" applyProtection="1">
      <alignment horizontal="center" vertical="top"/>
    </xf>
    <xf numFmtId="4" fontId="40" fillId="3" borderId="39" xfId="0" applyNumberFormat="1" applyFont="1" applyFill="1" applyBorder="1" applyAlignment="1" applyProtection="1">
      <alignment horizontal="left" vertical="center"/>
    </xf>
    <xf numFmtId="4" fontId="40" fillId="3" borderId="37" xfId="0" applyNumberFormat="1" applyFont="1" applyFill="1" applyBorder="1" applyAlignment="1" applyProtection="1">
      <alignment horizontal="left" vertical="center"/>
    </xf>
    <xf numFmtId="4" fontId="40" fillId="3" borderId="38" xfId="0" applyNumberFormat="1" applyFont="1" applyFill="1" applyBorder="1" applyAlignment="1" applyProtection="1">
      <alignment horizontal="left" vertical="center"/>
    </xf>
    <xf numFmtId="4" fontId="40" fillId="3" borderId="45" xfId="0" applyNumberFormat="1" applyFont="1" applyFill="1" applyBorder="1" applyAlignment="1" applyProtection="1">
      <alignment horizontal="left" vertical="center"/>
    </xf>
    <xf numFmtId="4" fontId="40" fillId="3" borderId="2" xfId="0" applyNumberFormat="1" applyFont="1" applyFill="1" applyBorder="1" applyAlignment="1" applyProtection="1">
      <alignment horizontal="left" vertical="center"/>
    </xf>
    <xf numFmtId="4" fontId="40" fillId="3" borderId="29" xfId="0" applyNumberFormat="1" applyFont="1" applyFill="1" applyBorder="1" applyAlignment="1" applyProtection="1">
      <alignment horizontal="left" vertical="center"/>
    </xf>
    <xf numFmtId="1" fontId="32" fillId="4" borderId="39" xfId="0" applyNumberFormat="1" applyFont="1" applyFill="1" applyBorder="1" applyAlignment="1" applyProtection="1">
      <alignment horizontal="center" vertical="center"/>
    </xf>
    <xf numFmtId="1" fontId="32" fillId="4" borderId="37" xfId="0" applyNumberFormat="1" applyFont="1" applyFill="1" applyBorder="1" applyAlignment="1" applyProtection="1">
      <alignment horizontal="center" vertical="center"/>
    </xf>
    <xf numFmtId="1" fontId="32" fillId="4" borderId="38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/>
    </xf>
    <xf numFmtId="1" fontId="32" fillId="4" borderId="72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4" fontId="20" fillId="0" borderId="0" xfId="0" applyNumberFormat="1" applyFont="1" applyAlignment="1" applyProtection="1">
      <alignment horizontal="right"/>
    </xf>
    <xf numFmtId="0" fontId="33" fillId="0" borderId="0" xfId="0" applyNumberFormat="1" applyFont="1" applyAlignment="1">
      <alignment horizontal="left" vertical="top" wrapText="1"/>
    </xf>
    <xf numFmtId="0" fontId="33" fillId="11" borderId="43" xfId="0" applyFont="1" applyFill="1" applyBorder="1" applyAlignment="1" applyProtection="1">
      <alignment horizontal="left" vertical="top" wrapText="1"/>
    </xf>
    <xf numFmtId="0" fontId="33" fillId="11" borderId="26" xfId="0" applyFont="1" applyFill="1" applyBorder="1" applyAlignment="1" applyProtection="1">
      <alignment horizontal="left" vertical="top" wrapText="1"/>
    </xf>
    <xf numFmtId="0" fontId="40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left" wrapText="1"/>
    </xf>
    <xf numFmtId="0" fontId="32" fillId="7" borderId="14" xfId="0" applyFont="1" applyFill="1" applyBorder="1" applyAlignment="1" applyProtection="1">
      <alignment horizontal="center" vertical="center" wrapText="1"/>
    </xf>
    <xf numFmtId="0" fontId="32" fillId="7" borderId="0" xfId="0" applyFont="1" applyFill="1" applyBorder="1" applyAlignment="1" applyProtection="1">
      <alignment horizontal="center" vertical="center" wrapText="1"/>
    </xf>
    <xf numFmtId="0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33" fillId="11" borderId="26" xfId="0" applyFont="1" applyFill="1" applyBorder="1" applyAlignment="1" applyProtection="1">
      <alignment horizontal="center" wrapText="1"/>
    </xf>
    <xf numFmtId="0" fontId="33" fillId="11" borderId="32" xfId="0" applyFont="1" applyFill="1" applyBorder="1" applyAlignment="1" applyProtection="1">
      <alignment horizontal="center" wrapText="1"/>
    </xf>
    <xf numFmtId="4" fontId="33" fillId="0" borderId="39" xfId="0" applyNumberFormat="1" applyFont="1" applyFill="1" applyBorder="1" applyAlignment="1" applyProtection="1">
      <alignment horizontal="center" vertical="center"/>
    </xf>
    <xf numFmtId="4" fontId="33" fillId="0" borderId="37" xfId="0" applyNumberFormat="1" applyFont="1" applyFill="1" applyBorder="1" applyAlignment="1" applyProtection="1">
      <alignment horizontal="center" vertical="center"/>
    </xf>
    <xf numFmtId="4" fontId="33" fillId="0" borderId="74" xfId="0" applyNumberFormat="1" applyFont="1" applyFill="1" applyBorder="1" applyAlignment="1" applyProtection="1">
      <alignment horizontal="center" vertical="center"/>
    </xf>
    <xf numFmtId="4" fontId="33" fillId="0" borderId="14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75" xfId="0" applyNumberFormat="1" applyFont="1" applyFill="1" applyBorder="1" applyAlignment="1" applyProtection="1">
      <alignment horizontal="center" vertical="center"/>
    </xf>
    <xf numFmtId="4" fontId="33" fillId="0" borderId="45" xfId="0" applyNumberFormat="1" applyFont="1" applyFill="1" applyBorder="1" applyAlignment="1" applyProtection="1">
      <alignment horizontal="center" vertical="center"/>
    </xf>
    <xf numFmtId="4" fontId="33" fillId="0" borderId="2" xfId="0" applyNumberFormat="1" applyFont="1" applyFill="1" applyBorder="1" applyAlignment="1" applyProtection="1">
      <alignment horizontal="center" vertical="center"/>
    </xf>
    <xf numFmtId="4" fontId="33" fillId="0" borderId="73" xfId="0" applyNumberFormat="1" applyFont="1" applyFill="1" applyBorder="1" applyAlignment="1" applyProtection="1">
      <alignment horizontal="center" vertical="center"/>
    </xf>
    <xf numFmtId="0" fontId="33" fillId="0" borderId="39" xfId="0" applyFont="1" applyFill="1" applyBorder="1" applyAlignment="1" applyProtection="1">
      <alignment horizontal="center" vertical="center"/>
    </xf>
    <xf numFmtId="0" fontId="33" fillId="0" borderId="37" xfId="0" applyFont="1" applyFill="1" applyBorder="1" applyAlignment="1" applyProtection="1">
      <alignment horizontal="center" vertical="center"/>
    </xf>
    <xf numFmtId="0" fontId="33" fillId="0" borderId="74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75" xfId="0" applyFont="1" applyFill="1" applyBorder="1" applyAlignment="1" applyProtection="1">
      <alignment horizontal="center" vertical="center"/>
    </xf>
    <xf numFmtId="0" fontId="33" fillId="0" borderId="45" xfId="0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horizontal="center" vertical="center"/>
    </xf>
    <xf numFmtId="0" fontId="33" fillId="0" borderId="73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left" vertical="center"/>
    </xf>
    <xf numFmtId="0" fontId="50" fillId="0" borderId="4" xfId="0" applyFont="1" applyFill="1" applyBorder="1" applyAlignment="1">
      <alignment vertical="center" wrapText="1"/>
    </xf>
    <xf numFmtId="0" fontId="50" fillId="0" borderId="12" xfId="0" applyFont="1" applyFill="1" applyBorder="1" applyAlignment="1">
      <alignment horizontal="left" vertical="center" wrapText="1"/>
    </xf>
    <xf numFmtId="0" fontId="50" fillId="0" borderId="5" xfId="0" applyFont="1" applyFill="1" applyBorder="1" applyAlignment="1">
      <alignment horizontal="left" vertical="center" wrapText="1"/>
    </xf>
    <xf numFmtId="0" fontId="50" fillId="6" borderId="10" xfId="0" applyFont="1" applyFill="1" applyBorder="1" applyAlignment="1" applyProtection="1">
      <alignment vertical="center" wrapText="1"/>
      <protection locked="0"/>
    </xf>
    <xf numFmtId="0" fontId="49" fillId="0" borderId="52" xfId="0" applyFont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left" vertical="center" wrapText="1"/>
    </xf>
    <xf numFmtId="0" fontId="20" fillId="0" borderId="56" xfId="0" applyFont="1" applyFill="1" applyBorder="1" applyAlignment="1" applyProtection="1">
      <alignment horizontal="left" vertical="center"/>
    </xf>
    <xf numFmtId="0" fontId="16" fillId="0" borderId="26" xfId="12" applyFont="1" applyBorder="1" applyAlignment="1">
      <alignment horizontal="left" wrapText="1"/>
    </xf>
    <xf numFmtId="0" fontId="48" fillId="0" borderId="33" xfId="0" applyFont="1" applyBorder="1" applyAlignment="1" applyProtection="1">
      <alignment horizontal="left" vertical="center" wrapText="1"/>
    </xf>
    <xf numFmtId="0" fontId="48" fillId="0" borderId="56" xfId="0" applyFont="1" applyBorder="1" applyAlignment="1" applyProtection="1">
      <alignment horizontal="left" vertical="center" wrapText="1"/>
    </xf>
    <xf numFmtId="0" fontId="48" fillId="0" borderId="22" xfId="0" applyFont="1" applyBorder="1" applyAlignment="1" applyProtection="1">
      <alignment horizontal="left" vertical="center" wrapText="1"/>
    </xf>
    <xf numFmtId="0" fontId="48" fillId="0" borderId="4" xfId="0" applyFont="1" applyBorder="1" applyAlignment="1" applyProtection="1">
      <alignment horizontal="left" vertical="center" wrapText="1"/>
    </xf>
    <xf numFmtId="0" fontId="48" fillId="0" borderId="16" xfId="0" applyFont="1" applyBorder="1" applyAlignment="1" applyProtection="1">
      <alignment horizontal="left" vertical="center" wrapText="1"/>
    </xf>
    <xf numFmtId="0" fontId="48" fillId="0" borderId="10" xfId="0" applyFont="1" applyBorder="1" applyAlignment="1" applyProtection="1">
      <alignment horizontal="left" vertical="center" wrapText="1"/>
    </xf>
    <xf numFmtId="0" fontId="18" fillId="0" borderId="0" xfId="12" applyFont="1" applyBorder="1" applyAlignment="1"/>
    <xf numFmtId="0" fontId="16" fillId="0" borderId="0" xfId="12" applyFont="1" applyBorder="1" applyAlignment="1"/>
    <xf numFmtId="0" fontId="46" fillId="0" borderId="18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center" vertical="center"/>
    </xf>
    <xf numFmtId="0" fontId="48" fillId="0" borderId="12" xfId="0" applyFont="1" applyBorder="1" applyAlignment="1">
      <alignment horizontal="left" vertical="center" wrapText="1"/>
    </xf>
    <xf numFmtId="0" fontId="48" fillId="0" borderId="30" xfId="0" applyFont="1" applyBorder="1" applyAlignment="1">
      <alignment horizontal="left" vertical="center" wrapText="1"/>
    </xf>
    <xf numFmtId="0" fontId="46" fillId="0" borderId="11" xfId="12" applyFont="1" applyBorder="1" applyAlignment="1">
      <alignment horizontal="center" vertical="center"/>
    </xf>
    <xf numFmtId="0" fontId="46" fillId="0" borderId="20" xfId="12" applyFont="1" applyBorder="1" applyAlignment="1">
      <alignment horizontal="center" vertical="center"/>
    </xf>
    <xf numFmtId="0" fontId="46" fillId="0" borderId="42" xfId="12" applyFont="1" applyBorder="1" applyAlignment="1">
      <alignment horizontal="center" vertical="center"/>
    </xf>
    <xf numFmtId="0" fontId="48" fillId="0" borderId="54" xfId="0" applyFont="1" applyBorder="1" applyAlignment="1">
      <alignment horizontal="left" vertical="center"/>
    </xf>
    <xf numFmtId="0" fontId="48" fillId="0" borderId="52" xfId="0" applyFont="1" applyBorder="1" applyAlignment="1">
      <alignment horizontal="left" vertical="center"/>
    </xf>
    <xf numFmtId="0" fontId="16" fillId="0" borderId="2" xfId="12" applyFont="1" applyBorder="1" applyAlignment="1">
      <alignment horizontal="left" wrapText="1"/>
    </xf>
    <xf numFmtId="0" fontId="48" fillId="0" borderId="4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16" fillId="0" borderId="0" xfId="12" applyFont="1" applyBorder="1" applyAlignment="1">
      <alignment horizontal="left" wrapText="1"/>
    </xf>
    <xf numFmtId="0" fontId="16" fillId="0" borderId="39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2" fillId="0" borderId="45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6" fillId="0" borderId="39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4" fillId="0" borderId="39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20" xfId="0" applyFont="1" applyFill="1" applyBorder="1" applyAlignment="1" applyProtection="1">
      <alignment horizontal="center" vertical="center" wrapText="1"/>
      <protection locked="0"/>
    </xf>
    <xf numFmtId="0" fontId="14" fillId="6" borderId="42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1" fillId="0" borderId="0" xfId="0" applyFont="1" applyAlignment="1"/>
    <xf numFmtId="0" fontId="46" fillId="10" borderId="0" xfId="0" applyFont="1" applyFill="1"/>
  </cellXfs>
  <cellStyles count="23">
    <cellStyle name="Čárka" xfId="1" builtinId="3"/>
    <cellStyle name="Čárka 2" xfId="2"/>
    <cellStyle name="Čárka 2 2" xfId="16"/>
    <cellStyle name="Excel_BuiltIn_Správně" xfId="3"/>
    <cellStyle name="Hypertextový odkaz" xfId="4" builtinId="8"/>
    <cellStyle name="Hypertextový odkaz 2" xfId="20"/>
    <cellStyle name="Měna 2" xfId="5"/>
    <cellStyle name="Měna 2 2" xfId="17"/>
    <cellStyle name="Měna 3" xfId="6"/>
    <cellStyle name="Měna 3 2" xfId="18"/>
    <cellStyle name="měny 2" xfId="7"/>
    <cellStyle name="Normální" xfId="0" builtinId="0"/>
    <cellStyle name="normální 2" xfId="8"/>
    <cellStyle name="normální 2 2" xfId="9"/>
    <cellStyle name="normální 2 3" xfId="10"/>
    <cellStyle name="Normální 3" xfId="11"/>
    <cellStyle name="Normální 3 2" xfId="19"/>
    <cellStyle name="Normální 4" xfId="12"/>
    <cellStyle name="Normální 5" xfId="13"/>
    <cellStyle name="normální_List1" xfId="22"/>
    <cellStyle name="normální_List1 2" xfId="14"/>
    <cellStyle name="Procenta" xfId="21" builtinId="5"/>
    <cellStyle name="Správně" xfId="15" builtinId="26"/>
  </cellStyles>
  <dxfs count="1">
    <dxf>
      <font>
        <color rgb="FF9C0006"/>
      </font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trevlik.cz/" TargetMode="External"/><Relationship Id="rId1" Type="http://schemas.openxmlformats.org/officeDocument/2006/relationships/hyperlink" Target="mailto:info@strevlik.cz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</sheetPr>
  <dimension ref="B1:Q31"/>
  <sheetViews>
    <sheetView showGridLines="0" view="pageBreakPreview" topLeftCell="A4" zoomScaleNormal="100" zoomScaleSheetLayoutView="100" workbookViewId="0">
      <selection activeCell="D21" sqref="D21:G21"/>
    </sheetView>
  </sheetViews>
  <sheetFormatPr defaultRowHeight="12.75" x14ac:dyDescent="0.2"/>
  <cols>
    <col min="1" max="1" width="0.85546875" style="1" customWidth="1"/>
    <col min="2" max="2" width="14.85546875" style="1" customWidth="1"/>
    <col min="3" max="3" width="6.140625" style="1" customWidth="1"/>
    <col min="4" max="4" width="15.140625" style="1" customWidth="1"/>
    <col min="5" max="5" width="7" style="1" customWidth="1"/>
    <col min="6" max="6" width="10.7109375" style="1" customWidth="1"/>
    <col min="7" max="7" width="26.7109375" style="1" customWidth="1"/>
    <col min="8" max="8" width="10.7109375" style="1" customWidth="1"/>
    <col min="9" max="9" width="4" style="1" customWidth="1"/>
    <col min="10" max="10" width="9.140625" style="1"/>
    <col min="11" max="11" width="10" style="1" customWidth="1"/>
    <col min="12" max="12" width="5.28515625" style="1" customWidth="1"/>
    <col min="13" max="16384" width="9.140625" style="1"/>
  </cols>
  <sheetData>
    <row r="1" spans="2:17" ht="26.25" x14ac:dyDescent="0.2">
      <c r="B1" s="338"/>
      <c r="C1" s="338"/>
      <c r="D1" s="338"/>
      <c r="E1" s="338"/>
      <c r="F1" s="338"/>
      <c r="G1" s="338"/>
      <c r="H1" s="338"/>
      <c r="I1" s="41"/>
      <c r="J1" s="41"/>
      <c r="K1" s="36"/>
    </row>
    <row r="2" spans="2:17" ht="56.25" customHeight="1" x14ac:dyDescent="0.25">
      <c r="B2" s="339" t="s">
        <v>56</v>
      </c>
      <c r="C2" s="339"/>
      <c r="D2" s="339"/>
      <c r="E2" s="339"/>
      <c r="F2" s="339"/>
      <c r="G2" s="339"/>
      <c r="H2" s="339"/>
      <c r="I2" s="339"/>
      <c r="J2" s="42"/>
    </row>
    <row r="3" spans="2:17" ht="11.25" customHeight="1" x14ac:dyDescent="0.25">
      <c r="B3" s="42"/>
      <c r="C3" s="42"/>
      <c r="D3" s="42"/>
      <c r="E3" s="42"/>
      <c r="F3" s="42"/>
      <c r="G3" s="42"/>
      <c r="H3" s="42"/>
      <c r="I3" s="42"/>
      <c r="J3" s="42"/>
    </row>
    <row r="4" spans="2:17" ht="36.75" customHeight="1" x14ac:dyDescent="0.25">
      <c r="B4" s="42"/>
      <c r="C4" s="42"/>
      <c r="D4" s="42"/>
      <c r="E4" s="42"/>
      <c r="F4" s="42"/>
      <c r="G4" s="42"/>
      <c r="H4" s="42"/>
      <c r="I4" s="42"/>
      <c r="J4" s="42"/>
    </row>
    <row r="5" spans="2:17" ht="21.75" customHeight="1" x14ac:dyDescent="0.25">
      <c r="B5" s="42"/>
      <c r="C5" s="43" t="s">
        <v>49</v>
      </c>
      <c r="D5" s="44"/>
      <c r="E5" s="44"/>
      <c r="F5" s="44"/>
      <c r="G5" s="44"/>
      <c r="H5" s="44"/>
      <c r="I5" s="44"/>
      <c r="J5" s="44"/>
      <c r="K5" s="3"/>
    </row>
    <row r="6" spans="2:17" ht="19.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3"/>
    </row>
    <row r="7" spans="2:17" ht="28.5" customHeight="1" x14ac:dyDescent="0.3">
      <c r="B7" s="42"/>
      <c r="C7" s="45" t="s">
        <v>50</v>
      </c>
      <c r="D7" s="46"/>
      <c r="E7" s="45" t="s">
        <v>92</v>
      </c>
      <c r="F7" s="47"/>
      <c r="G7" s="47"/>
      <c r="H7" s="47"/>
      <c r="I7" s="44"/>
      <c r="J7" s="44"/>
      <c r="K7" s="3"/>
    </row>
    <row r="8" spans="2:17" ht="39" customHeight="1" x14ac:dyDescent="0.25">
      <c r="B8" s="48"/>
      <c r="C8" s="45" t="s">
        <v>51</v>
      </c>
      <c r="D8" s="42"/>
      <c r="E8" s="337" t="s">
        <v>93</v>
      </c>
      <c r="F8" s="337"/>
      <c r="G8" s="337"/>
      <c r="H8" s="337"/>
      <c r="I8" s="49"/>
      <c r="J8" s="49"/>
      <c r="K8" s="4"/>
    </row>
    <row r="9" spans="2:17" ht="32.25" customHeight="1" x14ac:dyDescent="0.25">
      <c r="B9" s="42"/>
      <c r="C9" s="50" t="s">
        <v>64</v>
      </c>
      <c r="D9" s="42"/>
      <c r="E9" s="337" t="s">
        <v>130</v>
      </c>
      <c r="F9" s="337"/>
      <c r="G9" s="337"/>
      <c r="H9" s="337"/>
      <c r="I9" s="337"/>
      <c r="J9" s="337"/>
      <c r="K9" s="9"/>
    </row>
    <row r="10" spans="2:17" ht="39" customHeight="1" x14ac:dyDescent="0.3">
      <c r="B10" s="47"/>
      <c r="C10" s="51"/>
      <c r="D10" s="42"/>
      <c r="E10" s="337"/>
      <c r="F10" s="337"/>
      <c r="G10" s="337"/>
      <c r="H10" s="337"/>
      <c r="I10" s="337"/>
      <c r="J10" s="337"/>
      <c r="K10" s="6"/>
    </row>
    <row r="11" spans="2:17" ht="25.5" customHeight="1" x14ac:dyDescent="0.3">
      <c r="B11" s="52"/>
      <c r="C11" s="343"/>
      <c r="D11" s="343"/>
      <c r="E11" s="343"/>
      <c r="F11" s="343"/>
      <c r="G11" s="343"/>
      <c r="H11" s="343"/>
      <c r="I11" s="53"/>
      <c r="J11" s="53"/>
      <c r="K11" s="21"/>
      <c r="L11" s="21"/>
      <c r="M11" s="21"/>
      <c r="N11" s="21"/>
      <c r="O11" s="21"/>
      <c r="P11" s="21"/>
      <c r="Q11" s="21"/>
    </row>
    <row r="12" spans="2:17" ht="15" customHeight="1" x14ac:dyDescent="0.3">
      <c r="B12" s="52"/>
      <c r="C12" s="342"/>
      <c r="D12" s="342"/>
      <c r="E12" s="342"/>
      <c r="F12" s="342"/>
      <c r="G12" s="342"/>
      <c r="H12" s="342"/>
      <c r="I12" s="53"/>
      <c r="J12" s="53"/>
      <c r="K12" s="21"/>
      <c r="L12" s="21"/>
      <c r="M12" s="21"/>
      <c r="N12" s="21"/>
      <c r="O12" s="21"/>
      <c r="P12" s="21"/>
      <c r="Q12" s="21"/>
    </row>
    <row r="13" spans="2:17" ht="17.100000000000001" customHeight="1" x14ac:dyDescent="0.3">
      <c r="B13" s="52"/>
      <c r="C13" s="335"/>
      <c r="D13" s="335"/>
      <c r="E13" s="335"/>
      <c r="F13" s="335"/>
      <c r="G13" s="335"/>
      <c r="H13" s="335"/>
      <c r="I13" s="53"/>
      <c r="J13" s="53"/>
      <c r="K13" s="21"/>
      <c r="L13" s="21"/>
      <c r="M13" s="21"/>
      <c r="N13" s="21"/>
      <c r="O13" s="21"/>
      <c r="P13" s="21"/>
      <c r="Q13" s="21"/>
    </row>
    <row r="14" spans="2:17" ht="17.100000000000001" customHeight="1" x14ac:dyDescent="0.3">
      <c r="B14" s="52"/>
      <c r="C14" s="335"/>
      <c r="D14" s="335"/>
      <c r="E14" s="335"/>
      <c r="F14" s="335"/>
      <c r="G14" s="335"/>
      <c r="H14" s="335"/>
      <c r="I14" s="53"/>
      <c r="J14" s="53"/>
      <c r="K14" s="21"/>
      <c r="L14" s="21"/>
      <c r="M14" s="21"/>
      <c r="N14" s="21"/>
      <c r="O14" s="21"/>
      <c r="P14" s="21"/>
      <c r="Q14" s="21"/>
    </row>
    <row r="15" spans="2:17" ht="15" customHeight="1" x14ac:dyDescent="0.2">
      <c r="B15" s="344"/>
      <c r="C15" s="344"/>
      <c r="D15" s="344"/>
      <c r="E15" s="344"/>
      <c r="F15" s="344"/>
      <c r="G15" s="344"/>
      <c r="H15" s="344"/>
      <c r="I15" s="54"/>
      <c r="J15" s="54"/>
      <c r="K15" s="6"/>
      <c r="N15" s="2"/>
    </row>
    <row r="16" spans="2:17" ht="14.25" customHeight="1" x14ac:dyDescent="0.2">
      <c r="B16" s="52"/>
      <c r="C16" s="335"/>
      <c r="D16" s="335"/>
      <c r="E16" s="335"/>
      <c r="F16" s="335"/>
      <c r="G16" s="335"/>
      <c r="H16" s="335"/>
      <c r="I16" s="54"/>
      <c r="J16" s="54"/>
      <c r="K16" s="6"/>
      <c r="N16" s="2"/>
    </row>
    <row r="17" spans="2:17" ht="14.25" x14ac:dyDescent="0.25">
      <c r="B17" s="55"/>
      <c r="C17" s="51"/>
      <c r="D17" s="51"/>
      <c r="E17" s="51"/>
      <c r="F17" s="51"/>
      <c r="G17" s="51"/>
      <c r="H17" s="51"/>
      <c r="I17" s="54"/>
      <c r="J17" s="54"/>
      <c r="K17" s="6"/>
      <c r="Q17" s="7"/>
    </row>
    <row r="18" spans="2:17" ht="14.25" x14ac:dyDescent="0.25">
      <c r="B18" s="42"/>
      <c r="C18" s="42"/>
      <c r="D18" s="42"/>
      <c r="E18" s="42"/>
      <c r="F18" s="42"/>
      <c r="G18" s="42"/>
      <c r="H18" s="42"/>
      <c r="I18" s="42"/>
      <c r="J18" s="42"/>
    </row>
    <row r="19" spans="2:17" ht="21.75" customHeight="1" thickBot="1" x14ac:dyDescent="0.3">
      <c r="B19" s="56" t="s">
        <v>15</v>
      </c>
      <c r="C19" s="56"/>
      <c r="D19" s="51"/>
      <c r="E19" s="42"/>
      <c r="F19" s="42"/>
      <c r="G19" s="42"/>
      <c r="H19" s="42"/>
      <c r="I19" s="49"/>
      <c r="J19" s="49"/>
      <c r="K19" s="4"/>
    </row>
    <row r="20" spans="2:17" ht="24" customHeight="1" x14ac:dyDescent="0.2">
      <c r="B20" s="321" t="s">
        <v>16</v>
      </c>
      <c r="C20" s="322"/>
      <c r="D20" s="323"/>
      <c r="E20" s="324"/>
      <c r="F20" s="324"/>
      <c r="G20" s="325"/>
      <c r="H20" s="58"/>
      <c r="I20" s="49"/>
      <c r="J20" s="49"/>
      <c r="K20" s="4"/>
    </row>
    <row r="21" spans="2:17" ht="33.75" customHeight="1" thickBot="1" x14ac:dyDescent="0.3">
      <c r="B21" s="340" t="s">
        <v>177</v>
      </c>
      <c r="C21" s="341"/>
      <c r="D21" s="326" t="s">
        <v>239</v>
      </c>
      <c r="E21" s="327"/>
      <c r="F21" s="327"/>
      <c r="G21" s="328"/>
      <c r="H21" s="42"/>
      <c r="I21" s="42"/>
      <c r="J21" s="42"/>
    </row>
    <row r="22" spans="2:17" ht="12.75" customHeight="1" x14ac:dyDescent="0.25">
      <c r="B22" s="42"/>
      <c r="C22" s="42"/>
      <c r="D22" s="42"/>
      <c r="E22" s="42"/>
      <c r="F22" s="42"/>
      <c r="G22" s="42"/>
      <c r="H22" s="42"/>
      <c r="I22" s="42"/>
      <c r="J22" s="42"/>
    </row>
    <row r="23" spans="2:17" ht="24.75" customHeight="1" thickBot="1" x14ac:dyDescent="0.3">
      <c r="B23" s="59" t="s">
        <v>17</v>
      </c>
      <c r="C23" s="59"/>
      <c r="D23" s="60"/>
      <c r="E23" s="42"/>
      <c r="F23" s="42"/>
      <c r="G23" s="42"/>
      <c r="H23" s="42"/>
      <c r="I23" s="42"/>
      <c r="J23" s="42"/>
    </row>
    <row r="24" spans="2:17" ht="24" customHeight="1" thickBot="1" x14ac:dyDescent="0.3">
      <c r="B24" s="329" t="s">
        <v>0</v>
      </c>
      <c r="C24" s="330"/>
      <c r="D24" s="333"/>
      <c r="E24" s="334"/>
      <c r="F24" s="61"/>
      <c r="G24" s="61"/>
      <c r="H24" s="61"/>
      <c r="I24" s="42"/>
      <c r="J24" s="42"/>
    </row>
    <row r="25" spans="2:17" ht="18" customHeight="1" x14ac:dyDescent="0.25">
      <c r="B25" s="42"/>
      <c r="C25" s="42"/>
      <c r="D25" s="42"/>
      <c r="E25" s="42"/>
      <c r="F25" s="42"/>
      <c r="G25" s="42"/>
      <c r="H25" s="42"/>
      <c r="I25" s="42"/>
      <c r="J25" s="42"/>
    </row>
    <row r="26" spans="2:17" ht="17.25" customHeight="1" x14ac:dyDescent="0.25">
      <c r="B26" s="62" t="s">
        <v>22</v>
      </c>
      <c r="C26" s="42"/>
      <c r="D26" s="332" t="s">
        <v>57</v>
      </c>
      <c r="E26" s="332"/>
      <c r="F26" s="332"/>
      <c r="G26" s="332"/>
      <c r="H26" s="332"/>
      <c r="I26" s="42"/>
      <c r="J26" s="42"/>
    </row>
    <row r="27" spans="2:17" s="14" customFormat="1" ht="15" customHeight="1" x14ac:dyDescent="0.25">
      <c r="B27" s="42"/>
      <c r="C27" s="60"/>
      <c r="D27" s="331" t="s">
        <v>63</v>
      </c>
      <c r="E27" s="331"/>
      <c r="F27" s="331"/>
      <c r="G27" s="331"/>
      <c r="H27" s="331"/>
      <c r="I27" s="60"/>
      <c r="J27" s="60"/>
    </row>
    <row r="28" spans="2:17" ht="15" customHeight="1" x14ac:dyDescent="0.25">
      <c r="B28" s="42"/>
      <c r="C28" s="42"/>
      <c r="D28" s="336" t="s">
        <v>20</v>
      </c>
      <c r="E28" s="336"/>
      <c r="F28" s="336"/>
      <c r="G28" s="336"/>
      <c r="H28" s="336"/>
      <c r="I28" s="64"/>
      <c r="J28" s="64"/>
      <c r="K28" s="8"/>
    </row>
    <row r="29" spans="2:17" ht="29.25" customHeight="1" x14ac:dyDescent="0.25">
      <c r="B29" s="63"/>
      <c r="C29" s="42"/>
      <c r="D29" s="320" t="s">
        <v>21</v>
      </c>
      <c r="E29" s="320"/>
      <c r="F29" s="320"/>
      <c r="G29" s="320"/>
      <c r="H29" s="320"/>
      <c r="I29" s="65"/>
      <c r="J29" s="65"/>
      <c r="K29" s="22"/>
    </row>
    <row r="30" spans="2:17" ht="15" customHeight="1" x14ac:dyDescent="0.25">
      <c r="B30" s="42"/>
      <c r="C30" s="66"/>
      <c r="D30" s="66"/>
      <c r="E30" s="66"/>
      <c r="F30" s="66"/>
      <c r="G30" s="66"/>
      <c r="H30" s="66"/>
      <c r="I30" s="67"/>
      <c r="J30" s="67"/>
      <c r="K30" s="23"/>
    </row>
    <row r="31" spans="2:17" ht="14.25" x14ac:dyDescent="0.25">
      <c r="B31" s="68"/>
      <c r="C31" s="42"/>
      <c r="D31" s="42"/>
      <c r="E31" s="42"/>
      <c r="F31" s="42"/>
      <c r="G31" s="42"/>
      <c r="H31" s="42"/>
      <c r="I31" s="42"/>
      <c r="J31" s="42"/>
    </row>
  </sheetData>
  <mergeCells count="20">
    <mergeCell ref="C16:H16"/>
    <mergeCell ref="D28:H28"/>
    <mergeCell ref="E9:J10"/>
    <mergeCell ref="B1:H1"/>
    <mergeCell ref="B2:I2"/>
    <mergeCell ref="E8:H8"/>
    <mergeCell ref="B21:C21"/>
    <mergeCell ref="C14:H14"/>
    <mergeCell ref="C12:H12"/>
    <mergeCell ref="C11:H11"/>
    <mergeCell ref="B15:H15"/>
    <mergeCell ref="C13:H13"/>
    <mergeCell ref="D29:H29"/>
    <mergeCell ref="B20:C20"/>
    <mergeCell ref="D20:G20"/>
    <mergeCell ref="D21:G21"/>
    <mergeCell ref="B24:C24"/>
    <mergeCell ref="D27:H27"/>
    <mergeCell ref="D26:H26"/>
    <mergeCell ref="D24:E24"/>
  </mergeCells>
  <pageMargins left="0.78740157480314965" right="0.78740157480314965" top="1.7716535433070868" bottom="1.1811023622047245" header="0.39370078740157483" footer="0.39370078740157483"/>
  <pageSetup paperSize="9" scale="85" orientation="portrait" r:id="rId1"/>
  <headerFooter alignWithMargins="0">
    <oddHeader xml:space="preserve">&amp;L&amp;G&amp;R&amp;9Příloha č. 1
 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</sheetPr>
  <dimension ref="A1:J41"/>
  <sheetViews>
    <sheetView showGridLines="0" view="pageBreakPreview" zoomScaleNormal="100" zoomScaleSheetLayoutView="100" workbookViewId="0">
      <selection activeCell="A10" sqref="A10:A13"/>
    </sheetView>
  </sheetViews>
  <sheetFormatPr defaultRowHeight="12.75" x14ac:dyDescent="0.2"/>
  <cols>
    <col min="1" max="1" width="11.7109375" style="24" customWidth="1"/>
    <col min="2" max="2" width="10.28515625" style="24" customWidth="1"/>
    <col min="3" max="3" width="5.85546875" style="24" customWidth="1"/>
    <col min="4" max="4" width="5.42578125" style="24" customWidth="1"/>
    <col min="5" max="5" width="9.140625" style="24" customWidth="1"/>
    <col min="6" max="6" width="9.5703125" style="24" customWidth="1"/>
    <col min="7" max="7" width="8.42578125" style="24" customWidth="1"/>
    <col min="8" max="8" width="7.7109375" style="24" customWidth="1"/>
    <col min="9" max="9" width="9.7109375" style="24" customWidth="1"/>
    <col min="10" max="16384" width="9.140625" style="24"/>
  </cols>
  <sheetData>
    <row r="1" spans="1:10" ht="6" customHeight="1" x14ac:dyDescent="0.2"/>
    <row r="2" spans="1:10" ht="17.25" x14ac:dyDescent="0.3">
      <c r="A2" s="389" t="s">
        <v>26</v>
      </c>
      <c r="B2" s="389"/>
      <c r="C2" s="389"/>
      <c r="D2" s="389"/>
      <c r="E2" s="389"/>
      <c r="F2" s="389"/>
      <c r="G2" s="389"/>
      <c r="H2" s="389"/>
      <c r="I2" s="389"/>
      <c r="J2" s="69"/>
    </row>
    <row r="3" spans="1:10" ht="14.25" x14ac:dyDescent="0.2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0" ht="16.5" x14ac:dyDescent="0.3">
      <c r="A4" s="70" t="s">
        <v>27</v>
      </c>
      <c r="B4" s="70"/>
      <c r="C4" s="60"/>
      <c r="D4" s="60"/>
      <c r="E4" s="60"/>
      <c r="F4" s="60"/>
      <c r="G4" s="60"/>
      <c r="H4" s="60"/>
      <c r="I4" s="60"/>
      <c r="J4" s="69"/>
    </row>
    <row r="5" spans="1:10" ht="15" thickBo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</row>
    <row r="6" spans="1:10" s="25" customFormat="1" ht="20.100000000000001" customHeight="1" x14ac:dyDescent="0.2">
      <c r="A6" s="391" t="s">
        <v>88</v>
      </c>
      <c r="B6" s="392"/>
      <c r="C6" s="378"/>
      <c r="D6" s="378"/>
      <c r="E6" s="378"/>
      <c r="F6" s="378"/>
      <c r="G6" s="378"/>
      <c r="H6" s="378"/>
      <c r="I6" s="390"/>
      <c r="J6" s="72"/>
    </row>
    <row r="7" spans="1:10" s="25" customFormat="1" ht="20.100000000000001" customHeight="1" x14ac:dyDescent="0.2">
      <c r="A7" s="355"/>
      <c r="B7" s="356"/>
      <c r="C7" s="358"/>
      <c r="D7" s="358"/>
      <c r="E7" s="358"/>
      <c r="F7" s="358"/>
      <c r="G7" s="358"/>
      <c r="H7" s="358"/>
      <c r="I7" s="359"/>
      <c r="J7" s="72"/>
    </row>
    <row r="8" spans="1:10" s="25" customFormat="1" ht="20.100000000000001" customHeight="1" x14ac:dyDescent="0.2">
      <c r="A8" s="355"/>
      <c r="B8" s="356"/>
      <c r="C8" s="73" t="s">
        <v>1</v>
      </c>
      <c r="D8" s="345"/>
      <c r="E8" s="352"/>
      <c r="F8" s="353"/>
      <c r="G8" s="73" t="s">
        <v>29</v>
      </c>
      <c r="H8" s="345"/>
      <c r="I8" s="346"/>
      <c r="J8" s="72"/>
    </row>
    <row r="9" spans="1:10" s="25" customFormat="1" ht="25.5" customHeight="1" x14ac:dyDescent="0.2">
      <c r="A9" s="355" t="s">
        <v>28</v>
      </c>
      <c r="B9" s="356"/>
      <c r="C9" s="354"/>
      <c r="D9" s="354"/>
      <c r="E9" s="354"/>
      <c r="F9" s="354"/>
      <c r="G9" s="354"/>
      <c r="H9" s="354"/>
      <c r="I9" s="357"/>
      <c r="J9" s="72"/>
    </row>
    <row r="10" spans="1:10" s="25" customFormat="1" ht="20.100000000000001" customHeight="1" x14ac:dyDescent="0.2">
      <c r="A10" s="385" t="s">
        <v>40</v>
      </c>
      <c r="B10" s="73" t="s">
        <v>2</v>
      </c>
      <c r="C10" s="354"/>
      <c r="D10" s="354"/>
      <c r="E10" s="354"/>
      <c r="F10" s="354"/>
      <c r="G10" s="354"/>
      <c r="H10" s="354"/>
      <c r="I10" s="357"/>
      <c r="J10" s="72"/>
    </row>
    <row r="11" spans="1:10" s="25" customFormat="1" ht="20.100000000000001" customHeight="1" x14ac:dyDescent="0.2">
      <c r="A11" s="386"/>
      <c r="B11" s="73" t="s">
        <v>3</v>
      </c>
      <c r="C11" s="388"/>
      <c r="D11" s="388"/>
      <c r="E11" s="73" t="s">
        <v>4</v>
      </c>
      <c r="F11" s="74"/>
      <c r="G11" s="73" t="s">
        <v>5</v>
      </c>
      <c r="H11" s="358"/>
      <c r="I11" s="359"/>
      <c r="J11" s="72"/>
    </row>
    <row r="12" spans="1:10" s="25" customFormat="1" ht="20.100000000000001" customHeight="1" x14ac:dyDescent="0.2">
      <c r="A12" s="386"/>
      <c r="B12" s="75" t="s">
        <v>6</v>
      </c>
      <c r="C12" s="358"/>
      <c r="D12" s="358"/>
      <c r="E12" s="358"/>
      <c r="F12" s="358"/>
      <c r="G12" s="358"/>
      <c r="H12" s="358"/>
      <c r="I12" s="359"/>
      <c r="J12" s="72"/>
    </row>
    <row r="13" spans="1:10" s="25" customFormat="1" ht="20.100000000000001" customHeight="1" x14ac:dyDescent="0.2">
      <c r="A13" s="387"/>
      <c r="B13" s="75" t="s">
        <v>7</v>
      </c>
      <c r="C13" s="358"/>
      <c r="D13" s="358"/>
      <c r="E13" s="358"/>
      <c r="F13" s="75" t="s">
        <v>8</v>
      </c>
      <c r="G13" s="358"/>
      <c r="H13" s="358"/>
      <c r="I13" s="359"/>
      <c r="J13" s="72"/>
    </row>
    <row r="14" spans="1:10" s="25" customFormat="1" ht="20.100000000000001" customHeight="1" x14ac:dyDescent="0.2">
      <c r="A14" s="355" t="s">
        <v>41</v>
      </c>
      <c r="B14" s="73" t="s">
        <v>2</v>
      </c>
      <c r="C14" s="400"/>
      <c r="D14" s="400"/>
      <c r="E14" s="400"/>
      <c r="F14" s="400"/>
      <c r="G14" s="400"/>
      <c r="H14" s="400"/>
      <c r="I14" s="401"/>
      <c r="J14" s="72"/>
    </row>
    <row r="15" spans="1:10" s="25" customFormat="1" ht="20.100000000000001" customHeight="1" x14ac:dyDescent="0.2">
      <c r="A15" s="355"/>
      <c r="B15" s="73" t="s">
        <v>3</v>
      </c>
      <c r="C15" s="388"/>
      <c r="D15" s="388"/>
      <c r="E15" s="73" t="s">
        <v>4</v>
      </c>
      <c r="F15" s="74"/>
      <c r="G15" s="73" t="s">
        <v>5</v>
      </c>
      <c r="H15" s="358"/>
      <c r="I15" s="359"/>
      <c r="J15" s="76"/>
    </row>
    <row r="16" spans="1:10" s="25" customFormat="1" ht="22.5" customHeight="1" x14ac:dyDescent="0.2">
      <c r="A16" s="385"/>
      <c r="B16" s="77" t="s">
        <v>6</v>
      </c>
      <c r="C16" s="402"/>
      <c r="D16" s="402"/>
      <c r="E16" s="402"/>
      <c r="F16" s="402"/>
      <c r="G16" s="402"/>
      <c r="H16" s="402"/>
      <c r="I16" s="403"/>
      <c r="J16" s="72"/>
    </row>
    <row r="17" spans="1:10" s="25" customFormat="1" ht="22.5" customHeight="1" x14ac:dyDescent="0.2">
      <c r="A17" s="356" t="s">
        <v>74</v>
      </c>
      <c r="B17" s="356"/>
      <c r="C17" s="382"/>
      <c r="D17" s="383"/>
      <c r="E17" s="383"/>
      <c r="F17" s="383"/>
      <c r="G17" s="383"/>
      <c r="H17" s="383"/>
      <c r="I17" s="384"/>
      <c r="J17" s="72"/>
    </row>
    <row r="18" spans="1:10" ht="24" customHeight="1" x14ac:dyDescent="0.3">
      <c r="A18" s="70" t="s">
        <v>30</v>
      </c>
      <c r="B18" s="70"/>
      <c r="C18" s="69"/>
      <c r="D18" s="69"/>
      <c r="E18" s="69"/>
      <c r="F18" s="69"/>
      <c r="G18" s="69"/>
      <c r="H18" s="69"/>
      <c r="I18" s="69"/>
      <c r="J18" s="69"/>
    </row>
    <row r="19" spans="1:10" ht="6.75" customHeight="1" thickBot="1" x14ac:dyDescent="0.35">
      <c r="A19" s="69"/>
      <c r="B19" s="69"/>
      <c r="C19" s="70"/>
      <c r="D19" s="70"/>
      <c r="E19" s="404"/>
      <c r="F19" s="404"/>
      <c r="G19" s="404"/>
      <c r="H19" s="404"/>
      <c r="I19" s="404"/>
      <c r="J19" s="69"/>
    </row>
    <row r="20" spans="1:10" ht="19.5" customHeight="1" x14ac:dyDescent="0.2">
      <c r="A20" s="350" t="s">
        <v>31</v>
      </c>
      <c r="B20" s="351"/>
      <c r="C20" s="378"/>
      <c r="D20" s="378"/>
      <c r="E20" s="378"/>
      <c r="F20" s="71" t="s">
        <v>32</v>
      </c>
      <c r="G20" s="379"/>
      <c r="H20" s="380"/>
      <c r="I20" s="381"/>
      <c r="J20" s="78"/>
    </row>
    <row r="21" spans="1:10" ht="19.5" customHeight="1" x14ac:dyDescent="0.2">
      <c r="A21" s="348" t="s">
        <v>9</v>
      </c>
      <c r="B21" s="349"/>
      <c r="C21" s="402"/>
      <c r="D21" s="402"/>
      <c r="E21" s="402"/>
      <c r="F21" s="79" t="s">
        <v>10</v>
      </c>
      <c r="G21" s="402"/>
      <c r="H21" s="402"/>
      <c r="I21" s="403"/>
      <c r="J21" s="78"/>
    </row>
    <row r="22" spans="1:10" ht="19.5" customHeight="1" thickBot="1" x14ac:dyDescent="0.25">
      <c r="A22" s="397" t="s">
        <v>11</v>
      </c>
      <c r="B22" s="399"/>
      <c r="C22" s="371"/>
      <c r="D22" s="372"/>
      <c r="E22" s="372"/>
      <c r="F22" s="80"/>
      <c r="G22" s="373"/>
      <c r="H22" s="372"/>
      <c r="I22" s="374"/>
      <c r="J22" s="78"/>
    </row>
    <row r="23" spans="1:10" ht="26.25" customHeight="1" x14ac:dyDescent="0.3">
      <c r="A23" s="70" t="s">
        <v>33</v>
      </c>
      <c r="B23" s="70"/>
      <c r="C23" s="81"/>
      <c r="D23" s="82"/>
      <c r="E23" s="82"/>
      <c r="F23" s="82"/>
      <c r="G23" s="83"/>
      <c r="H23" s="81"/>
      <c r="I23" s="81"/>
      <c r="J23" s="78"/>
    </row>
    <row r="24" spans="1:10" ht="5.25" customHeight="1" thickBot="1" x14ac:dyDescent="0.25">
      <c r="A24" s="83"/>
      <c r="B24" s="83"/>
      <c r="C24" s="84"/>
      <c r="D24" s="84"/>
      <c r="E24" s="84"/>
      <c r="F24" s="84"/>
      <c r="G24" s="84"/>
      <c r="H24" s="84"/>
      <c r="I24" s="84"/>
      <c r="J24" s="78"/>
    </row>
    <row r="25" spans="1:10" ht="21.75" customHeight="1" x14ac:dyDescent="0.2">
      <c r="A25" s="350" t="s">
        <v>31</v>
      </c>
      <c r="B25" s="351"/>
      <c r="C25" s="378"/>
      <c r="D25" s="378"/>
      <c r="E25" s="378"/>
      <c r="F25" s="71" t="s">
        <v>32</v>
      </c>
      <c r="G25" s="379"/>
      <c r="H25" s="380"/>
      <c r="I25" s="381"/>
      <c r="J25" s="78"/>
    </row>
    <row r="26" spans="1:10" ht="19.5" customHeight="1" x14ac:dyDescent="0.2">
      <c r="A26" s="348" t="s">
        <v>9</v>
      </c>
      <c r="B26" s="349"/>
      <c r="C26" s="358"/>
      <c r="D26" s="358"/>
      <c r="E26" s="358"/>
      <c r="F26" s="73" t="s">
        <v>10</v>
      </c>
      <c r="G26" s="358"/>
      <c r="H26" s="358"/>
      <c r="I26" s="359"/>
      <c r="J26" s="78"/>
    </row>
    <row r="27" spans="1:10" ht="18" customHeight="1" thickBot="1" x14ac:dyDescent="0.25">
      <c r="A27" s="397" t="s">
        <v>11</v>
      </c>
      <c r="B27" s="398"/>
      <c r="C27" s="371"/>
      <c r="D27" s="372"/>
      <c r="E27" s="372"/>
      <c r="F27" s="80"/>
      <c r="G27" s="373"/>
      <c r="H27" s="372"/>
      <c r="I27" s="374"/>
      <c r="J27" s="78"/>
    </row>
    <row r="28" spans="1:10" s="6" customFormat="1" ht="27.75" customHeight="1" x14ac:dyDescent="0.3">
      <c r="A28" s="375" t="s">
        <v>76</v>
      </c>
      <c r="B28" s="375"/>
      <c r="C28" s="375"/>
      <c r="D28" s="375"/>
      <c r="E28" s="375"/>
      <c r="F28" s="375"/>
      <c r="G28" s="375"/>
      <c r="H28" s="375"/>
      <c r="I28" s="375"/>
      <c r="J28" s="42"/>
    </row>
    <row r="29" spans="1:10" ht="3" customHeight="1" thickBo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78"/>
    </row>
    <row r="30" spans="1:10" ht="19.5" customHeight="1" x14ac:dyDescent="0.2">
      <c r="A30" s="395" t="s">
        <v>34</v>
      </c>
      <c r="B30" s="396"/>
      <c r="C30" s="376"/>
      <c r="D30" s="376"/>
      <c r="E30" s="376"/>
      <c r="F30" s="376"/>
      <c r="G30" s="376"/>
      <c r="H30" s="376"/>
      <c r="I30" s="377"/>
      <c r="J30" s="69"/>
    </row>
    <row r="31" spans="1:10" s="25" customFormat="1" ht="25.5" customHeight="1" x14ac:dyDescent="0.2">
      <c r="A31" s="393" t="s">
        <v>35</v>
      </c>
      <c r="B31" s="394"/>
      <c r="C31" s="354"/>
      <c r="D31" s="354"/>
      <c r="E31" s="354"/>
      <c r="F31" s="85" t="s">
        <v>36</v>
      </c>
      <c r="G31" s="86"/>
      <c r="H31" s="87" t="s">
        <v>37</v>
      </c>
      <c r="I31" s="88"/>
      <c r="J31" s="76"/>
    </row>
    <row r="32" spans="1:10" ht="23.25" customHeight="1" x14ac:dyDescent="0.2">
      <c r="A32" s="393" t="s">
        <v>38</v>
      </c>
      <c r="B32" s="394"/>
      <c r="C32" s="360"/>
      <c r="D32" s="360"/>
      <c r="E32" s="360"/>
      <c r="F32" s="360"/>
      <c r="G32" s="360"/>
      <c r="H32" s="360"/>
      <c r="I32" s="361"/>
      <c r="J32" s="69"/>
    </row>
    <row r="33" spans="1:10" ht="19.5" customHeight="1" x14ac:dyDescent="0.2">
      <c r="A33" s="362" t="s">
        <v>39</v>
      </c>
      <c r="B33" s="73" t="s">
        <v>2</v>
      </c>
      <c r="C33" s="365"/>
      <c r="D33" s="365"/>
      <c r="E33" s="365"/>
      <c r="F33" s="365"/>
      <c r="G33" s="365"/>
      <c r="H33" s="365"/>
      <c r="I33" s="366"/>
      <c r="J33" s="69"/>
    </row>
    <row r="34" spans="1:10" ht="19.5" customHeight="1" x14ac:dyDescent="0.2">
      <c r="A34" s="363"/>
      <c r="B34" s="73" t="s">
        <v>3</v>
      </c>
      <c r="C34" s="367"/>
      <c r="D34" s="367"/>
      <c r="E34" s="73" t="s">
        <v>4</v>
      </c>
      <c r="F34" s="368"/>
      <c r="G34" s="368"/>
      <c r="H34" s="73" t="s">
        <v>5</v>
      </c>
      <c r="I34" s="89"/>
      <c r="J34" s="69"/>
    </row>
    <row r="35" spans="1:10" ht="19.5" customHeight="1" thickBot="1" x14ac:dyDescent="0.25">
      <c r="A35" s="364"/>
      <c r="B35" s="90" t="s">
        <v>6</v>
      </c>
      <c r="C35" s="369"/>
      <c r="D35" s="369"/>
      <c r="E35" s="369"/>
      <c r="F35" s="369"/>
      <c r="G35" s="369"/>
      <c r="H35" s="369"/>
      <c r="I35" s="370"/>
      <c r="J35" s="69"/>
    </row>
    <row r="36" spans="1:10" ht="14.25" x14ac:dyDescent="0.25">
      <c r="A36" s="69"/>
      <c r="B36" s="69"/>
      <c r="C36" s="69"/>
      <c r="D36" s="69"/>
      <c r="E36" s="69"/>
      <c r="F36" s="69"/>
      <c r="G36" s="69"/>
      <c r="H36" s="91"/>
      <c r="I36" s="91"/>
      <c r="J36" s="69"/>
    </row>
    <row r="37" spans="1:10" ht="14.25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</row>
    <row r="38" spans="1:10" ht="14.25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</row>
    <row r="39" spans="1:10" ht="16.5" x14ac:dyDescent="0.25">
      <c r="A39" s="69"/>
      <c r="B39" s="69"/>
      <c r="C39" s="69"/>
      <c r="D39" s="69"/>
      <c r="E39" s="69"/>
      <c r="F39" s="69"/>
      <c r="G39" s="69"/>
      <c r="H39" s="69"/>
      <c r="I39" s="91"/>
      <c r="J39" s="50"/>
    </row>
    <row r="40" spans="1:10" ht="14.25" x14ac:dyDescent="0.2">
      <c r="I40" s="5"/>
      <c r="J40" s="10"/>
    </row>
    <row r="41" spans="1:10" ht="51" customHeight="1" x14ac:dyDescent="0.2">
      <c r="B41" s="347"/>
      <c r="C41" s="347"/>
      <c r="D41" s="347"/>
      <c r="E41" s="347"/>
      <c r="F41" s="347"/>
    </row>
  </sheetData>
  <mergeCells count="53">
    <mergeCell ref="A2:I2"/>
    <mergeCell ref="C6:I7"/>
    <mergeCell ref="A6:B8"/>
    <mergeCell ref="A32:B32"/>
    <mergeCell ref="A30:B30"/>
    <mergeCell ref="A31:B31"/>
    <mergeCell ref="A25:B25"/>
    <mergeCell ref="A26:B26"/>
    <mergeCell ref="A27:B27"/>
    <mergeCell ref="A22:B22"/>
    <mergeCell ref="C14:I14"/>
    <mergeCell ref="C15:D15"/>
    <mergeCell ref="C16:I16"/>
    <mergeCell ref="E19:I19"/>
    <mergeCell ref="C21:E21"/>
    <mergeCell ref="G21:I21"/>
    <mergeCell ref="A10:A13"/>
    <mergeCell ref="C11:D11"/>
    <mergeCell ref="C12:I12"/>
    <mergeCell ref="C13:E13"/>
    <mergeCell ref="G13:I13"/>
    <mergeCell ref="C20:E20"/>
    <mergeCell ref="G20:I20"/>
    <mergeCell ref="A17:B17"/>
    <mergeCell ref="C17:I17"/>
    <mergeCell ref="A14:A16"/>
    <mergeCell ref="C35:I35"/>
    <mergeCell ref="C27:E27"/>
    <mergeCell ref="G27:I27"/>
    <mergeCell ref="C22:E22"/>
    <mergeCell ref="A28:I28"/>
    <mergeCell ref="C30:I30"/>
    <mergeCell ref="G22:I22"/>
    <mergeCell ref="C25:E25"/>
    <mergeCell ref="G25:I25"/>
    <mergeCell ref="C26:E26"/>
    <mergeCell ref="G26:I26"/>
    <mergeCell ref="H8:I8"/>
    <mergeCell ref="B41:F41"/>
    <mergeCell ref="A21:B21"/>
    <mergeCell ref="A20:B20"/>
    <mergeCell ref="D8:F8"/>
    <mergeCell ref="C31:E31"/>
    <mergeCell ref="A9:B9"/>
    <mergeCell ref="C9:I9"/>
    <mergeCell ref="C10:I10"/>
    <mergeCell ref="H11:I11"/>
    <mergeCell ref="H15:I15"/>
    <mergeCell ref="C32:I32"/>
    <mergeCell ref="A33:A35"/>
    <mergeCell ref="C33:I33"/>
    <mergeCell ref="C34:D34"/>
    <mergeCell ref="F34:G34"/>
  </mergeCells>
  <dataValidations count="14">
    <dataValidation operator="lessThanOrEqual" allowBlank="1" showInputMessage="1" showErrorMessage="1" sqref="E32:F32"/>
    <dataValidation operator="lessThanOrEqual" allowBlank="1" showInputMessage="1" showErrorMessage="1" prompt="Údaj bude automaticky doplněn po výběru názvu banky." sqref="H32:I32"/>
    <dataValidation type="textLength" operator="lessThanOrEqual" allowBlank="1" showInputMessage="1" showErrorMessage="1" errorTitle="Délka textu" error="Délka textu může být maximálně 32 znaků." sqref="C13:E13 G13:I13">
      <formula1>32</formula1>
    </dataValidation>
    <dataValidation type="textLength" operator="lessThanOrEqual" allowBlank="1" showInputMessage="1" showErrorMessage="1" errorTitle="Délka textu" error="Text může mít maximálně 35 znaků." sqref="G22:I22 G27:I27">
      <formula1>35</formula1>
    </dataValidation>
    <dataValidation type="whole" allowBlank="1" showInputMessage="1" showErrorMessage="1" errorTitle="Délka textu" error="Číslo popisné může obsahovat pouze číslice, a to nejvýše čtyři." sqref="C15:D15 C11:D11 C34:D34">
      <formula1>0</formula1>
      <formula2>9999</formula2>
    </dataValidation>
    <dataValidation type="textLength" operator="lessThanOrEqual" allowBlank="1" showInputMessage="1" showErrorMessage="1" errorTitle="Délka textu" error="Číslo orientační může obsahovat nejvýše 4 znaky." sqref="F34:G34 F11 F15">
      <formula1>4</formula1>
    </dataValidation>
    <dataValidation type="textLength" operator="lessThanOrEqual" allowBlank="1" showInputMessage="1" showErrorMessage="1" errorTitle="Délka textu" error="Text může mít maximálně 48 znaků." sqref="C12:I12 C33:I33 C14:I14 C35:I35 C20:G20 C25:G25 C16:C17 D16:I16">
      <formula1>48</formula1>
    </dataValidation>
    <dataValidation type="textLength" operator="lessThanOrEqual" allowBlank="1" showInputMessage="1" showErrorMessage="1" errorTitle="Délka textu" error="Text může mít maximálně 20 znaků." sqref="G21:I21 G26:I26 C21:E21 C26:E26 C31">
      <formula1>20</formula1>
    </dataValidation>
    <dataValidation type="whole" allowBlank="1" showInputMessage="1" showErrorMessage="1" errorTitle="Upozornění" error="Zadejte platnou hodnotu PSČ." sqref="I11 I15 I34">
      <formula1>0</formula1>
      <formula2>99999</formula2>
    </dataValidation>
    <dataValidation type="textLength" operator="lessThanOrEqual" allowBlank="1" showInputMessage="1" showErrorMessage="1" errorTitle="Délka textu" error="Text může mít maximálně 100 znaků." sqref="B11 B15 E15 E11 B34 E34">
      <formula1>100</formula1>
    </dataValidation>
    <dataValidation type="textLength" operator="lessThanOrEqual" allowBlank="1" showInputMessage="1" showErrorMessage="1" errorTitle="Kód IBAN" error="Délka kódu IBAN může být maximálně 40 znaků." prompt="Údaj je nepovinný." sqref="E19:I19">
      <formula1>40</formula1>
    </dataValidation>
    <dataValidation type="textLength" operator="lessThanOrEqual" allowBlank="1" showInputMessage="1" showErrorMessage="1" errorTitle="Délka textu" error="Text může mít maximálně 50 znaků." sqref="C30:I30">
      <formula1>50</formula1>
    </dataValidation>
    <dataValidation type="textLength" operator="lessThanOrEqual" allowBlank="1" showInputMessage="1" showErrorMessage="1" errorTitle="Délka textu" error="Název žadatele může mít maximálně 255 znaků." sqref="C6:I7">
      <formula1>255</formula1>
    </dataValidation>
    <dataValidation type="textLength" operator="lessThanOrEqual" allowBlank="1" showInputMessage="1" showErrorMessage="1" errorTitle="Délka textu" error="Text může mít maximálně 60 znaků." sqref="C22:E22 C27:E27">
      <formula1>60</formula1>
    </dataValidation>
  </dataValidations>
  <pageMargins left="0.78740157480314965" right="0.78740157480314965" top="0.51181102362204722" bottom="1.1811023622047245" header="0" footer="0.39370078740157483"/>
  <pageSetup paperSize="9" orientation="portrait" r:id="rId1"/>
  <headerFooter alignWithMargins="0">
    <oddHeader xml:space="preserve">&amp;R&amp;9Příloha č. 1
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</sheetPr>
  <dimension ref="A1:L65488"/>
  <sheetViews>
    <sheetView showGridLines="0" view="pageBreakPreview" topLeftCell="A31" zoomScaleNormal="100" zoomScaleSheetLayoutView="100" zoomScalePageLayoutView="80" workbookViewId="0">
      <selection activeCell="A53" sqref="A53:I53"/>
    </sheetView>
  </sheetViews>
  <sheetFormatPr defaultColWidth="9" defaultRowHeight="14.25" x14ac:dyDescent="0.2"/>
  <cols>
    <col min="1" max="1" width="13.42578125" style="10" customWidth="1"/>
    <col min="2" max="2" width="10.42578125" style="10" customWidth="1"/>
    <col min="3" max="3" width="9.28515625" style="10" customWidth="1"/>
    <col min="4" max="4" width="15.28515625" style="10" customWidth="1"/>
    <col min="5" max="5" width="9.42578125" style="10" customWidth="1"/>
    <col min="6" max="6" width="12.7109375" style="10" customWidth="1"/>
    <col min="7" max="7" width="5" style="10" customWidth="1"/>
    <col min="8" max="8" width="9.140625" style="10" customWidth="1"/>
    <col min="9" max="9" width="10.28515625" style="10" customWidth="1"/>
    <col min="10" max="10" width="9" style="10" customWidth="1"/>
    <col min="11" max="11" width="14.28515625" style="10" customWidth="1"/>
    <col min="12" max="12" width="9" style="10" customWidth="1"/>
    <col min="13" max="13" width="16.7109375" style="10" customWidth="1"/>
    <col min="14" max="16" width="9" style="10" customWidth="1"/>
    <col min="17" max="20" width="9" style="10"/>
    <col min="21" max="21" width="20.85546875" style="10" customWidth="1"/>
    <col min="22" max="16384" width="9" style="10"/>
  </cols>
  <sheetData>
    <row r="1" spans="1:12" ht="21" customHeight="1" x14ac:dyDescent="0.3">
      <c r="A1" s="389" t="s">
        <v>42</v>
      </c>
      <c r="B1" s="389"/>
      <c r="C1" s="389"/>
      <c r="D1" s="389"/>
      <c r="E1" s="389"/>
      <c r="F1" s="389"/>
      <c r="G1" s="389"/>
      <c r="H1" s="389"/>
      <c r="I1" s="389"/>
    </row>
    <row r="2" spans="1:12" ht="22.5" customHeight="1" thickBot="1" x14ac:dyDescent="0.3">
      <c r="A2" s="92" t="s">
        <v>43</v>
      </c>
      <c r="B2" s="60"/>
      <c r="C2" s="60"/>
      <c r="D2" s="60"/>
      <c r="E2" s="60"/>
      <c r="F2" s="60"/>
      <c r="G2" s="60"/>
      <c r="H2" s="60"/>
      <c r="I2" s="60"/>
      <c r="J2" s="78"/>
      <c r="K2" s="78"/>
      <c r="L2" s="78"/>
    </row>
    <row r="3" spans="1:12" ht="15.75" customHeight="1" x14ac:dyDescent="0.2">
      <c r="A3" s="461" t="str">
        <f>úvod!D21</f>
        <v>Ozdravný pobyt pro žáky ZŠ a MŠ XXXXXXXX v CHKO Jizerské hory</v>
      </c>
      <c r="B3" s="462"/>
      <c r="C3" s="462"/>
      <c r="D3" s="462"/>
      <c r="E3" s="462"/>
      <c r="F3" s="462"/>
      <c r="G3" s="462"/>
      <c r="H3" s="462"/>
      <c r="I3" s="463"/>
      <c r="J3" s="78"/>
      <c r="K3" s="78"/>
      <c r="L3" s="78"/>
    </row>
    <row r="4" spans="1:12" ht="15" thickBot="1" x14ac:dyDescent="0.25">
      <c r="A4" s="464"/>
      <c r="B4" s="465"/>
      <c r="C4" s="465"/>
      <c r="D4" s="465"/>
      <c r="E4" s="465"/>
      <c r="F4" s="465"/>
      <c r="G4" s="465"/>
      <c r="H4" s="465"/>
      <c r="I4" s="466"/>
      <c r="J4" s="78"/>
      <c r="K4" s="78"/>
      <c r="L4" s="78"/>
    </row>
    <row r="5" spans="1:12" ht="9.7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13.5" customHeight="1" x14ac:dyDescent="0.25">
      <c r="A6" s="92" t="s">
        <v>139</v>
      </c>
      <c r="B6" s="60"/>
      <c r="C6" s="60"/>
      <c r="D6" s="60"/>
      <c r="E6" s="60"/>
      <c r="F6" s="60"/>
      <c r="G6" s="60"/>
      <c r="H6" s="60"/>
      <c r="I6" s="60"/>
      <c r="J6" s="78"/>
      <c r="K6" s="78"/>
      <c r="L6" s="78"/>
    </row>
    <row r="7" spans="1:12" ht="8.25" customHeight="1" thickBot="1" x14ac:dyDescent="0.25">
      <c r="A7" s="93"/>
      <c r="B7" s="78"/>
      <c r="C7" s="78"/>
      <c r="D7" s="78"/>
      <c r="E7" s="78"/>
      <c r="F7" s="93"/>
      <c r="G7" s="78"/>
      <c r="H7" s="78"/>
      <c r="I7" s="78"/>
      <c r="J7" s="78"/>
      <c r="K7" s="78"/>
      <c r="L7" s="78"/>
    </row>
    <row r="8" spans="1:12" ht="17.25" customHeight="1" x14ac:dyDescent="0.25">
      <c r="A8" s="151"/>
      <c r="B8" s="152"/>
      <c r="C8" s="151" t="s">
        <v>8</v>
      </c>
      <c r="D8" s="449"/>
      <c r="E8" s="450"/>
      <c r="F8" s="450"/>
      <c r="G8" s="450"/>
      <c r="H8" s="450"/>
      <c r="I8" s="451"/>
      <c r="J8" s="78"/>
      <c r="K8" s="78"/>
      <c r="L8" s="78"/>
    </row>
    <row r="9" spans="1:12" s="28" customFormat="1" ht="15.75" customHeight="1" x14ac:dyDescent="0.25">
      <c r="A9" s="42"/>
      <c r="B9" s="152"/>
      <c r="C9" s="151" t="s">
        <v>7</v>
      </c>
      <c r="D9" s="452"/>
      <c r="E9" s="453"/>
      <c r="F9" s="453"/>
      <c r="G9" s="453"/>
      <c r="H9" s="453"/>
      <c r="I9" s="454"/>
      <c r="J9" s="42"/>
      <c r="K9" s="42"/>
      <c r="L9" s="42"/>
    </row>
    <row r="10" spans="1:12" s="28" customFormat="1" ht="18" customHeight="1" x14ac:dyDescent="0.25">
      <c r="A10" s="458" t="s">
        <v>47</v>
      </c>
      <c r="B10" s="459"/>
      <c r="C10" s="460"/>
      <c r="D10" s="471"/>
      <c r="E10" s="472"/>
      <c r="F10" s="159" t="s">
        <v>5</v>
      </c>
      <c r="G10" s="455"/>
      <c r="H10" s="456"/>
      <c r="I10" s="457"/>
      <c r="J10" s="42"/>
      <c r="K10" s="42"/>
      <c r="L10" s="42"/>
    </row>
    <row r="11" spans="1:12" s="28" customFormat="1" ht="18" customHeight="1" thickBot="1" x14ac:dyDescent="0.3">
      <c r="A11" s="458" t="s">
        <v>134</v>
      </c>
      <c r="B11" s="459"/>
      <c r="C11" s="460"/>
      <c r="D11" s="480"/>
      <c r="E11" s="481"/>
      <c r="F11" s="158" t="s">
        <v>135</v>
      </c>
      <c r="G11" s="482"/>
      <c r="H11" s="483"/>
      <c r="I11" s="484"/>
      <c r="J11" s="42"/>
      <c r="K11" s="42"/>
      <c r="L11" s="42"/>
    </row>
    <row r="12" spans="1:12" s="28" customFormat="1" ht="18" customHeight="1" x14ac:dyDescent="0.25">
      <c r="A12" s="151"/>
      <c r="B12" s="152" t="s">
        <v>137</v>
      </c>
      <c r="C12" s="153"/>
      <c r="D12" s="156"/>
      <c r="E12" s="156"/>
      <c r="F12" s="155"/>
      <c r="G12" s="156"/>
      <c r="H12" s="156"/>
      <c r="I12" s="156"/>
      <c r="J12" s="42"/>
      <c r="K12" s="42"/>
      <c r="L12" s="42"/>
    </row>
    <row r="13" spans="1:12" s="28" customFormat="1" ht="18" customHeight="1" x14ac:dyDescent="0.25">
      <c r="A13" s="92" t="s">
        <v>138</v>
      </c>
      <c r="B13" s="60"/>
      <c r="C13" s="60"/>
      <c r="D13" s="60"/>
      <c r="E13" s="60"/>
      <c r="F13" s="60"/>
      <c r="G13" s="60"/>
      <c r="H13" s="60"/>
      <c r="I13" s="60"/>
      <c r="J13" s="42"/>
      <c r="K13" s="42"/>
      <c r="L13" s="42"/>
    </row>
    <row r="14" spans="1:12" s="28" customFormat="1" ht="6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42"/>
      <c r="K14" s="42"/>
      <c r="L14" s="42"/>
    </row>
    <row r="15" spans="1:12" s="28" customFormat="1" ht="18" customHeight="1" x14ac:dyDescent="0.25">
      <c r="A15" s="467" t="s">
        <v>136</v>
      </c>
      <c r="B15" s="468"/>
      <c r="C15" s="468"/>
      <c r="D15" s="468"/>
      <c r="E15" s="468"/>
      <c r="F15" s="468"/>
      <c r="G15" s="468"/>
      <c r="H15" s="468"/>
      <c r="I15" s="468"/>
      <c r="J15" s="42"/>
      <c r="K15" s="42"/>
      <c r="L15" s="42"/>
    </row>
    <row r="16" spans="1:12" s="28" customFormat="1" ht="4.5" customHeight="1" thickBot="1" x14ac:dyDescent="0.3">
      <c r="A16" s="93"/>
      <c r="B16" s="78"/>
      <c r="C16" s="78"/>
      <c r="D16" s="78"/>
      <c r="E16" s="78"/>
      <c r="F16" s="93"/>
      <c r="G16" s="78"/>
      <c r="H16" s="78"/>
      <c r="I16" s="78"/>
      <c r="J16" s="42"/>
      <c r="K16" s="42"/>
      <c r="L16" s="42"/>
    </row>
    <row r="17" spans="1:12" s="28" customFormat="1" ht="18" customHeight="1" x14ac:dyDescent="0.25">
      <c r="A17" s="151"/>
      <c r="B17" s="152"/>
      <c r="C17" s="151" t="s">
        <v>8</v>
      </c>
      <c r="D17" s="485" t="s">
        <v>223</v>
      </c>
      <c r="E17" s="486"/>
      <c r="F17" s="486"/>
      <c r="G17" s="486"/>
      <c r="H17" s="486"/>
      <c r="I17" s="487"/>
      <c r="J17" s="42"/>
      <c r="K17" s="42"/>
      <c r="L17" s="42"/>
    </row>
    <row r="18" spans="1:12" s="28" customFormat="1" ht="18" customHeight="1" x14ac:dyDescent="0.25">
      <c r="A18" s="42"/>
      <c r="B18" s="152"/>
      <c r="C18" s="195" t="s">
        <v>7</v>
      </c>
      <c r="D18" s="452" t="s">
        <v>223</v>
      </c>
      <c r="E18" s="453"/>
      <c r="F18" s="453"/>
      <c r="G18" s="453"/>
      <c r="H18" s="453"/>
      <c r="I18" s="454"/>
      <c r="J18" s="42"/>
      <c r="K18" s="42"/>
      <c r="L18" s="42"/>
    </row>
    <row r="19" spans="1:12" s="28" customFormat="1" ht="18" customHeight="1" x14ac:dyDescent="0.25">
      <c r="A19" s="488" t="s">
        <v>140</v>
      </c>
      <c r="B19" s="488"/>
      <c r="C19" s="489"/>
      <c r="D19" s="490" t="s">
        <v>224</v>
      </c>
      <c r="E19" s="491"/>
      <c r="F19" s="491"/>
      <c r="G19" s="491"/>
      <c r="H19" s="491"/>
      <c r="I19" s="492"/>
      <c r="J19" s="42"/>
      <c r="K19" s="42"/>
      <c r="L19" s="42"/>
    </row>
    <row r="20" spans="1:12" s="28" customFormat="1" ht="18" customHeight="1" thickBot="1" x14ac:dyDescent="0.3">
      <c r="A20" s="488"/>
      <c r="B20" s="488"/>
      <c r="C20" s="489"/>
      <c r="D20" s="493"/>
      <c r="E20" s="494"/>
      <c r="F20" s="494"/>
      <c r="G20" s="494"/>
      <c r="H20" s="494"/>
      <c r="I20" s="495"/>
      <c r="J20" s="42"/>
      <c r="K20" s="42"/>
      <c r="L20" s="42"/>
    </row>
    <row r="21" spans="1:12" s="28" customFormat="1" ht="18" customHeight="1" x14ac:dyDescent="0.25">
      <c r="A21" s="151"/>
      <c r="B21" s="152"/>
      <c r="C21" s="153"/>
      <c r="D21" s="156"/>
      <c r="E21" s="156"/>
      <c r="F21" s="155"/>
      <c r="G21" s="156"/>
      <c r="H21" s="156"/>
      <c r="I21" s="156"/>
      <c r="J21" s="42"/>
      <c r="K21" s="42"/>
      <c r="L21" s="42"/>
    </row>
    <row r="22" spans="1:12" s="28" customFormat="1" ht="18" customHeight="1" thickBot="1" x14ac:dyDescent="0.3">
      <c r="A22" s="189" t="s">
        <v>192</v>
      </c>
      <c r="B22" s="160"/>
      <c r="C22" s="161"/>
      <c r="D22" s="161"/>
      <c r="E22" s="162"/>
      <c r="F22" s="163"/>
      <c r="G22" s="163"/>
      <c r="H22" s="163"/>
      <c r="I22" s="163"/>
      <c r="J22" s="42"/>
      <c r="K22" s="42"/>
      <c r="L22" s="42"/>
    </row>
    <row r="23" spans="1:12" s="28" customFormat="1" ht="18" customHeight="1" thickBot="1" x14ac:dyDescent="0.3">
      <c r="A23" s="496" t="s">
        <v>141</v>
      </c>
      <c r="B23" s="497" t="s">
        <v>225</v>
      </c>
      <c r="C23" s="497"/>
      <c r="D23" s="497"/>
      <c r="E23" s="497"/>
      <c r="F23" s="497"/>
      <c r="G23" s="497"/>
      <c r="H23" s="497"/>
      <c r="I23" s="497"/>
      <c r="J23" s="42"/>
      <c r="K23" s="42"/>
      <c r="L23" s="42"/>
    </row>
    <row r="24" spans="1:12" s="28" customFormat="1" ht="18" customHeight="1" x14ac:dyDescent="0.25">
      <c r="A24" s="496"/>
      <c r="B24" s="497"/>
      <c r="C24" s="497"/>
      <c r="D24" s="497"/>
      <c r="E24" s="497"/>
      <c r="F24" s="497"/>
      <c r="G24" s="497"/>
      <c r="H24" s="497"/>
      <c r="I24" s="497"/>
      <c r="J24" s="42"/>
      <c r="K24" s="42"/>
      <c r="L24" s="42"/>
    </row>
    <row r="25" spans="1:12" s="28" customFormat="1" ht="26.25" customHeight="1" x14ac:dyDescent="0.25">
      <c r="A25" s="164" t="s">
        <v>28</v>
      </c>
      <c r="B25" s="437" t="s">
        <v>226</v>
      </c>
      <c r="C25" s="437"/>
      <c r="D25" s="165" t="s">
        <v>1</v>
      </c>
      <c r="E25" s="437" t="s">
        <v>227</v>
      </c>
      <c r="F25" s="437"/>
      <c r="G25" s="165" t="s">
        <v>142</v>
      </c>
      <c r="H25" s="438" t="s">
        <v>228</v>
      </c>
      <c r="I25" s="438"/>
      <c r="J25" s="42"/>
      <c r="K25" s="42"/>
      <c r="L25" s="42"/>
    </row>
    <row r="26" spans="1:12" s="28" customFormat="1" ht="18" customHeight="1" x14ac:dyDescent="0.25">
      <c r="A26" s="439" t="s">
        <v>143</v>
      </c>
      <c r="B26" s="165" t="s">
        <v>2</v>
      </c>
      <c r="C26" s="440" t="s">
        <v>229</v>
      </c>
      <c r="D26" s="440"/>
      <c r="E26" s="440"/>
      <c r="F26" s="440"/>
      <c r="G26" s="440"/>
      <c r="H26" s="440"/>
      <c r="I26" s="440"/>
      <c r="J26" s="42"/>
      <c r="K26" s="42"/>
      <c r="L26" s="42"/>
    </row>
    <row r="27" spans="1:12" s="28" customFormat="1" ht="18" customHeight="1" x14ac:dyDescent="0.25">
      <c r="A27" s="439"/>
      <c r="B27" s="165" t="s">
        <v>3</v>
      </c>
      <c r="C27" s="441">
        <v>190</v>
      </c>
      <c r="D27" s="441"/>
      <c r="E27" s="165" t="s">
        <v>4</v>
      </c>
      <c r="F27" s="437"/>
      <c r="G27" s="437"/>
      <c r="H27" s="165" t="s">
        <v>5</v>
      </c>
      <c r="I27" s="166">
        <v>46362</v>
      </c>
      <c r="J27" s="42"/>
      <c r="K27" s="42"/>
      <c r="L27" s="42"/>
    </row>
    <row r="28" spans="1:12" s="28" customFormat="1" ht="18" customHeight="1" x14ac:dyDescent="0.25">
      <c r="A28" s="439"/>
      <c r="B28" s="167" t="s">
        <v>6</v>
      </c>
      <c r="C28" s="438" t="s">
        <v>230</v>
      </c>
      <c r="D28" s="438"/>
      <c r="E28" s="438"/>
      <c r="F28" s="438"/>
      <c r="G28" s="438"/>
      <c r="H28" s="438"/>
      <c r="I28" s="438"/>
      <c r="J28" s="42"/>
      <c r="K28" s="42"/>
      <c r="L28" s="42"/>
    </row>
    <row r="29" spans="1:12" s="28" customFormat="1" ht="32.25" customHeight="1" x14ac:dyDescent="0.25">
      <c r="A29" s="164" t="s">
        <v>144</v>
      </c>
      <c r="B29" s="165" t="s">
        <v>31</v>
      </c>
      <c r="C29" s="437" t="s">
        <v>231</v>
      </c>
      <c r="D29" s="437"/>
      <c r="E29" s="437"/>
      <c r="F29" s="165" t="s">
        <v>32</v>
      </c>
      <c r="G29" s="438" t="s">
        <v>232</v>
      </c>
      <c r="H29" s="438"/>
      <c r="I29" s="438"/>
      <c r="J29" s="42"/>
      <c r="K29" s="42"/>
      <c r="L29" s="42"/>
    </row>
    <row r="30" spans="1:12" s="28" customFormat="1" ht="31.5" customHeight="1" x14ac:dyDescent="0.25">
      <c r="A30" s="164" t="s">
        <v>145</v>
      </c>
      <c r="B30" s="165" t="s">
        <v>31</v>
      </c>
      <c r="C30" s="437" t="s">
        <v>236</v>
      </c>
      <c r="D30" s="437"/>
      <c r="E30" s="437"/>
      <c r="F30" s="165" t="s">
        <v>32</v>
      </c>
      <c r="G30" s="438" t="s">
        <v>237</v>
      </c>
      <c r="H30" s="438"/>
      <c r="I30" s="438"/>
      <c r="J30" s="42"/>
      <c r="K30" s="42"/>
      <c r="L30" s="42"/>
    </row>
    <row r="31" spans="1:12" s="28" customFormat="1" ht="18" customHeight="1" x14ac:dyDescent="0.25">
      <c r="A31" s="164" t="s">
        <v>9</v>
      </c>
      <c r="B31" s="437" t="s">
        <v>233</v>
      </c>
      <c r="C31" s="437"/>
      <c r="D31" s="437"/>
      <c r="E31" s="437"/>
      <c r="F31" s="165" t="s">
        <v>10</v>
      </c>
      <c r="G31" s="438"/>
      <c r="H31" s="438"/>
      <c r="I31" s="438"/>
      <c r="J31" s="42"/>
      <c r="K31" s="42"/>
      <c r="L31" s="42"/>
    </row>
    <row r="32" spans="1:12" s="28" customFormat="1" ht="18" customHeight="1" thickBot="1" x14ac:dyDescent="0.3">
      <c r="A32" s="168" t="s">
        <v>146</v>
      </c>
      <c r="B32" s="414" t="s">
        <v>235</v>
      </c>
      <c r="C32" s="415"/>
      <c r="D32" s="415"/>
      <c r="E32" s="415"/>
      <c r="F32" s="169" t="s">
        <v>11</v>
      </c>
      <c r="G32" s="416" t="s">
        <v>234</v>
      </c>
      <c r="H32" s="417"/>
      <c r="I32" s="417"/>
      <c r="J32" s="42"/>
      <c r="K32" s="42"/>
      <c r="L32" s="42"/>
    </row>
    <row r="33" spans="1:12" s="28" customFormat="1" ht="22.5" customHeight="1" thickBot="1" x14ac:dyDescent="0.3">
      <c r="A33" s="418" t="s">
        <v>191</v>
      </c>
      <c r="B33" s="419"/>
      <c r="C33" s="419"/>
      <c r="D33" s="419"/>
      <c r="E33" s="419"/>
      <c r="F33" s="420"/>
      <c r="G33" s="421" t="s">
        <v>238</v>
      </c>
      <c r="H33" s="422"/>
      <c r="I33" s="423"/>
      <c r="J33" s="42"/>
      <c r="K33" s="42"/>
      <c r="L33" s="42"/>
    </row>
    <row r="34" spans="1:12" ht="18" customHeight="1" x14ac:dyDescent="0.2">
      <c r="A34" s="78"/>
      <c r="B34" s="78"/>
      <c r="C34" s="78"/>
      <c r="D34" s="157"/>
      <c r="E34" s="157"/>
      <c r="F34" s="157"/>
      <c r="G34" s="157"/>
      <c r="H34" s="157"/>
      <c r="I34" s="157"/>
      <c r="J34" s="78"/>
      <c r="K34" s="78"/>
      <c r="L34" s="78"/>
    </row>
    <row r="35" spans="1:12" ht="15" customHeight="1" x14ac:dyDescent="0.25">
      <c r="A35" s="92" t="s">
        <v>131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ht="15" customHeight="1" thickBot="1" x14ac:dyDescent="0.3">
      <c r="A36" s="196" t="s">
        <v>173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ht="33.75" customHeight="1" x14ac:dyDescent="0.2">
      <c r="A37" s="395" t="s">
        <v>44</v>
      </c>
      <c r="B37" s="424"/>
      <c r="C37" s="424"/>
      <c r="D37" s="396"/>
      <c r="E37" s="425" t="s">
        <v>45</v>
      </c>
      <c r="F37" s="424"/>
      <c r="G37" s="424"/>
      <c r="H37" s="424"/>
      <c r="I37" s="426"/>
      <c r="J37" s="78"/>
      <c r="K37" s="78"/>
      <c r="L37" s="78"/>
    </row>
    <row r="38" spans="1:12" ht="24" customHeight="1" x14ac:dyDescent="0.2">
      <c r="A38" s="427"/>
      <c r="B38" s="428"/>
      <c r="C38" s="428"/>
      <c r="D38" s="429"/>
      <c r="E38" s="430"/>
      <c r="F38" s="431"/>
      <c r="G38" s="431"/>
      <c r="H38" s="431"/>
      <c r="I38" s="432"/>
      <c r="J38" s="78"/>
      <c r="K38" s="78"/>
      <c r="L38" s="78"/>
    </row>
    <row r="39" spans="1:12" ht="24" customHeight="1" thickBot="1" x14ac:dyDescent="0.25">
      <c r="A39" s="409" t="s">
        <v>147</v>
      </c>
      <c r="B39" s="410"/>
      <c r="C39" s="318">
        <v>4</v>
      </c>
      <c r="D39" s="170" t="s">
        <v>148</v>
      </c>
      <c r="E39" s="411" t="s">
        <v>150</v>
      </c>
      <c r="F39" s="412"/>
      <c r="G39" s="413"/>
      <c r="H39" s="319">
        <v>1</v>
      </c>
      <c r="I39" s="172" t="s">
        <v>149</v>
      </c>
      <c r="J39" s="78"/>
      <c r="K39" s="78"/>
      <c r="L39" s="78"/>
    </row>
    <row r="40" spans="1:12" ht="24" customHeight="1" thickBot="1" x14ac:dyDescent="0.3">
      <c r="A40" s="196" t="s">
        <v>174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ht="24" customHeight="1" x14ac:dyDescent="0.2">
      <c r="A41" s="395" t="s">
        <v>44</v>
      </c>
      <c r="B41" s="424"/>
      <c r="C41" s="424"/>
      <c r="D41" s="396"/>
      <c r="E41" s="425" t="s">
        <v>45</v>
      </c>
      <c r="F41" s="424"/>
      <c r="G41" s="424"/>
      <c r="H41" s="424"/>
      <c r="I41" s="426"/>
      <c r="J41" s="78"/>
      <c r="K41" s="78"/>
      <c r="L41" s="78"/>
    </row>
    <row r="42" spans="1:12" ht="24" customHeight="1" x14ac:dyDescent="0.2">
      <c r="A42" s="427"/>
      <c r="B42" s="428"/>
      <c r="C42" s="428"/>
      <c r="D42" s="429"/>
      <c r="E42" s="430"/>
      <c r="F42" s="431"/>
      <c r="G42" s="431"/>
      <c r="H42" s="431"/>
      <c r="I42" s="432"/>
      <c r="J42" s="78"/>
      <c r="K42" s="78"/>
      <c r="L42" s="78"/>
    </row>
    <row r="43" spans="1:12" ht="24" customHeight="1" thickBot="1" x14ac:dyDescent="0.25">
      <c r="A43" s="409" t="s">
        <v>147</v>
      </c>
      <c r="B43" s="410"/>
      <c r="C43" s="318">
        <v>4</v>
      </c>
      <c r="D43" s="170" t="s">
        <v>148</v>
      </c>
      <c r="E43" s="411" t="s">
        <v>150</v>
      </c>
      <c r="F43" s="412"/>
      <c r="G43" s="413"/>
      <c r="H43" s="319">
        <v>1</v>
      </c>
      <c r="I43" s="172" t="s">
        <v>149</v>
      </c>
      <c r="J43" s="78"/>
      <c r="K43" s="78"/>
      <c r="L43" s="78"/>
    </row>
    <row r="44" spans="1:12" ht="24" customHeight="1" x14ac:dyDescent="0.2">
      <c r="A44" s="188" t="s">
        <v>190</v>
      </c>
      <c r="B44" s="178"/>
      <c r="C44" s="179"/>
      <c r="D44" s="180"/>
      <c r="E44" s="181"/>
      <c r="F44" s="181"/>
      <c r="G44" s="181"/>
      <c r="H44" s="182"/>
      <c r="I44" s="183"/>
      <c r="J44" s="78"/>
      <c r="K44" s="78"/>
      <c r="L44" s="78"/>
    </row>
    <row r="45" spans="1:12" ht="24" customHeight="1" x14ac:dyDescent="0.2">
      <c r="A45" s="178"/>
      <c r="B45" s="178"/>
      <c r="C45" s="179"/>
      <c r="D45" s="180"/>
      <c r="E45" s="181"/>
      <c r="F45" s="181"/>
      <c r="G45" s="181"/>
      <c r="H45" s="182"/>
      <c r="I45" s="183"/>
      <c r="J45" s="78"/>
      <c r="K45" s="78"/>
      <c r="L45" s="78"/>
    </row>
    <row r="46" spans="1:12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s="26" customFormat="1" ht="16.5" customHeight="1" thickBot="1" x14ac:dyDescent="0.25">
      <c r="A47" s="154" t="s">
        <v>132</v>
      </c>
      <c r="B47" s="154"/>
      <c r="C47" s="154"/>
      <c r="D47" s="154"/>
      <c r="E47" s="154"/>
      <c r="F47" s="154"/>
      <c r="G47" s="154"/>
      <c r="H47" s="154"/>
      <c r="I47" s="154"/>
      <c r="J47" s="171"/>
      <c r="K47" s="171"/>
      <c r="L47" s="171"/>
    </row>
    <row r="48" spans="1:12" ht="29.25" customHeight="1" x14ac:dyDescent="0.2">
      <c r="A48" s="445" t="s">
        <v>48</v>
      </c>
      <c r="B48" s="446"/>
      <c r="C48" s="447" t="s">
        <v>61</v>
      </c>
      <c r="D48" s="448"/>
      <c r="E48" s="447" t="s">
        <v>65</v>
      </c>
      <c r="F48" s="448"/>
      <c r="G48" s="469" t="s">
        <v>91</v>
      </c>
      <c r="H48" s="469"/>
      <c r="I48" s="470"/>
      <c r="J48" s="78"/>
      <c r="K48" s="78"/>
      <c r="L48" s="78"/>
    </row>
    <row r="49" spans="1:12" ht="15" thickBot="1" x14ac:dyDescent="0.25">
      <c r="A49" s="474">
        <f>C49</f>
        <v>4098</v>
      </c>
      <c r="B49" s="475"/>
      <c r="C49" s="476">
        <f>'III. Rozpočet projektu'!C31</f>
        <v>4098</v>
      </c>
      <c r="D49" s="477"/>
      <c r="E49" s="476">
        <f>'III. Rozpočet projektu'!C33</f>
        <v>2800</v>
      </c>
      <c r="F49" s="477"/>
      <c r="G49" s="478">
        <f>'III. Rozpočet projektu'!D33</f>
        <v>0.68326012690000004</v>
      </c>
      <c r="H49" s="478"/>
      <c r="I49" s="479"/>
      <c r="J49" s="78"/>
      <c r="K49" s="78"/>
      <c r="L49" s="78"/>
    </row>
    <row r="50" spans="1:12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1:12" s="26" customFormat="1" ht="17.25" customHeight="1" x14ac:dyDescent="0.2">
      <c r="A51" s="154" t="s">
        <v>133</v>
      </c>
      <c r="B51" s="95"/>
      <c r="C51" s="95"/>
      <c r="D51" s="95"/>
      <c r="E51" s="95"/>
      <c r="F51" s="95"/>
      <c r="G51" s="95"/>
      <c r="H51" s="95"/>
      <c r="I51" s="95"/>
      <c r="J51" s="171"/>
      <c r="K51" s="171"/>
      <c r="L51" s="171"/>
    </row>
    <row r="52" spans="1:12" s="27" customFormat="1" ht="24" customHeight="1" x14ac:dyDescent="0.2">
      <c r="A52" s="473" t="s">
        <v>152</v>
      </c>
      <c r="B52" s="473"/>
      <c r="C52" s="473"/>
      <c r="D52" s="473"/>
      <c r="E52" s="473"/>
      <c r="F52" s="473"/>
      <c r="G52" s="473"/>
      <c r="H52" s="473"/>
      <c r="I52" s="473"/>
      <c r="J52" s="78"/>
      <c r="K52" s="78"/>
      <c r="L52" s="78"/>
    </row>
    <row r="53" spans="1:12" ht="104.25" customHeight="1" x14ac:dyDescent="0.2">
      <c r="A53" s="405" t="s">
        <v>240</v>
      </c>
      <c r="B53" s="406"/>
      <c r="C53" s="406"/>
      <c r="D53" s="406"/>
      <c r="E53" s="406"/>
      <c r="F53" s="406"/>
      <c r="G53" s="406"/>
      <c r="H53" s="406"/>
      <c r="I53" s="406"/>
      <c r="J53" s="78"/>
      <c r="K53" s="78"/>
      <c r="L53" s="78"/>
    </row>
    <row r="54" spans="1:12" s="184" customFormat="1" ht="27" customHeight="1" x14ac:dyDescent="0.2">
      <c r="A54" s="436"/>
      <c r="B54" s="436"/>
      <c r="C54" s="436"/>
      <c r="D54" s="436"/>
      <c r="E54" s="436"/>
      <c r="F54" s="436"/>
      <c r="G54" s="436"/>
      <c r="H54" s="436"/>
      <c r="I54" s="78"/>
      <c r="J54" s="157"/>
      <c r="K54" s="157"/>
      <c r="L54" s="157"/>
    </row>
    <row r="55" spans="1:12" ht="18" customHeight="1" thickBot="1" x14ac:dyDescent="0.25">
      <c r="A55" s="190" t="s">
        <v>193</v>
      </c>
      <c r="B55" s="190"/>
      <c r="C55" s="190"/>
      <c r="D55" s="78"/>
      <c r="E55" s="78"/>
      <c r="F55" s="78"/>
      <c r="G55" s="78"/>
      <c r="H55" s="78"/>
      <c r="I55" s="78"/>
      <c r="J55" s="78"/>
      <c r="K55" s="78"/>
      <c r="L55" s="78"/>
    </row>
    <row r="56" spans="1:12" ht="30" customHeight="1" x14ac:dyDescent="0.2">
      <c r="A56" s="498" t="s">
        <v>52</v>
      </c>
      <c r="B56" s="499"/>
      <c r="C56" s="500"/>
      <c r="D56" s="191" t="s">
        <v>53</v>
      </c>
      <c r="E56" s="192" t="s">
        <v>54</v>
      </c>
      <c r="F56" s="504" t="s">
        <v>55</v>
      </c>
      <c r="G56" s="504"/>
      <c r="H56" s="504"/>
      <c r="I56" s="505"/>
      <c r="J56" s="78"/>
      <c r="K56" s="78"/>
    </row>
    <row r="57" spans="1:12" ht="30" customHeight="1" x14ac:dyDescent="0.2">
      <c r="A57" s="501" t="s">
        <v>151</v>
      </c>
      <c r="B57" s="502"/>
      <c r="C57" s="503"/>
      <c r="D57" s="193" t="s">
        <v>194</v>
      </c>
      <c r="E57" s="193">
        <f>(6*C39*H39)+(6*C43*H43)</f>
        <v>48</v>
      </c>
      <c r="F57" s="506"/>
      <c r="G57" s="506"/>
      <c r="H57" s="506"/>
      <c r="I57" s="507"/>
      <c r="J57" s="78"/>
      <c r="K57" s="78"/>
    </row>
    <row r="58" spans="1:12" ht="37.5" customHeight="1" thickBot="1" x14ac:dyDescent="0.25">
      <c r="A58" s="433" t="s">
        <v>189</v>
      </c>
      <c r="B58" s="434"/>
      <c r="C58" s="435"/>
      <c r="D58" s="194" t="s">
        <v>195</v>
      </c>
      <c r="E58" s="177">
        <f>H39+H43</f>
        <v>2</v>
      </c>
      <c r="F58" s="508"/>
      <c r="G58" s="508"/>
      <c r="H58" s="508"/>
      <c r="I58" s="509"/>
      <c r="J58" s="78"/>
      <c r="K58" s="78"/>
    </row>
    <row r="59" spans="1:12" ht="49.5" customHeight="1" x14ac:dyDescent="0.2">
      <c r="A59" s="407" t="s">
        <v>176</v>
      </c>
      <c r="B59" s="408"/>
      <c r="C59" s="408"/>
      <c r="D59" s="408"/>
      <c r="E59" s="408"/>
      <c r="F59" s="408"/>
      <c r="G59" s="408"/>
      <c r="H59" s="408"/>
      <c r="I59" s="408"/>
      <c r="J59" s="78"/>
      <c r="K59" s="78"/>
      <c r="L59" s="78"/>
    </row>
    <row r="65487" spans="1:3" ht="15" thickBot="1" x14ac:dyDescent="0.25"/>
    <row r="65488" spans="1:3" ht="15" thickBot="1" x14ac:dyDescent="0.25">
      <c r="A65488" s="442"/>
      <c r="B65488" s="443"/>
      <c r="C65488" s="444"/>
    </row>
  </sheetData>
  <mergeCells count="66">
    <mergeCell ref="A56:C56"/>
    <mergeCell ref="A57:C57"/>
    <mergeCell ref="F56:I56"/>
    <mergeCell ref="F57:I57"/>
    <mergeCell ref="F58:I58"/>
    <mergeCell ref="D10:E10"/>
    <mergeCell ref="A52:I52"/>
    <mergeCell ref="A49:B49"/>
    <mergeCell ref="C49:D49"/>
    <mergeCell ref="G49:I49"/>
    <mergeCell ref="E49:F49"/>
    <mergeCell ref="A11:C11"/>
    <mergeCell ref="D11:E11"/>
    <mergeCell ref="G11:I11"/>
    <mergeCell ref="D17:I17"/>
    <mergeCell ref="D18:I18"/>
    <mergeCell ref="A19:C20"/>
    <mergeCell ref="D19:I20"/>
    <mergeCell ref="A23:A24"/>
    <mergeCell ref="B23:I24"/>
    <mergeCell ref="B25:C25"/>
    <mergeCell ref="A65488:C65488"/>
    <mergeCell ref="A1:I1"/>
    <mergeCell ref="A37:D37"/>
    <mergeCell ref="E37:I37"/>
    <mergeCell ref="A48:B48"/>
    <mergeCell ref="C48:D48"/>
    <mergeCell ref="E48:F48"/>
    <mergeCell ref="D8:I8"/>
    <mergeCell ref="D9:I9"/>
    <mergeCell ref="G10:I10"/>
    <mergeCell ref="A10:C10"/>
    <mergeCell ref="A38:D38"/>
    <mergeCell ref="E38:I38"/>
    <mergeCell ref="A3:I4"/>
    <mergeCell ref="A15:I15"/>
    <mergeCell ref="G48:I48"/>
    <mergeCell ref="E25:F25"/>
    <mergeCell ref="H25:I25"/>
    <mergeCell ref="A26:A28"/>
    <mergeCell ref="C26:I26"/>
    <mergeCell ref="C27:D27"/>
    <mergeCell ref="F27:G27"/>
    <mergeCell ref="C28:I28"/>
    <mergeCell ref="C29:E29"/>
    <mergeCell ref="G29:I29"/>
    <mergeCell ref="C30:E30"/>
    <mergeCell ref="G30:I30"/>
    <mergeCell ref="B31:E31"/>
    <mergeCell ref="G31:I31"/>
    <mergeCell ref="A53:I53"/>
    <mergeCell ref="A59:I59"/>
    <mergeCell ref="A43:B43"/>
    <mergeCell ref="E43:G43"/>
    <mergeCell ref="B32:E32"/>
    <mergeCell ref="G32:I32"/>
    <mergeCell ref="A39:B39"/>
    <mergeCell ref="E39:G39"/>
    <mergeCell ref="A33:F33"/>
    <mergeCell ref="G33:I33"/>
    <mergeCell ref="A41:D41"/>
    <mergeCell ref="E41:I41"/>
    <mergeCell ref="A42:D42"/>
    <mergeCell ref="E42:I42"/>
    <mergeCell ref="A58:C58"/>
    <mergeCell ref="A54:H54"/>
  </mergeCells>
  <conditionalFormatting sqref="E49:F49">
    <cfRule type="cellIs" dxfId="0" priority="1" operator="greaterThan">
      <formula>350000</formula>
    </cfRule>
  </conditionalFormatting>
  <dataValidations count="14">
    <dataValidation type="textLength" operator="lessThanOrEqual" allowBlank="1" showInputMessage="1" showErrorMessage="1" errorTitle="Délka textu" error="Název projektu může mít maximálně 100 znaků." sqref="A3">
      <formula1>100</formula1>
    </dataValidation>
    <dataValidation type="textLength" operator="lessThanOrEqual" allowBlank="1" showInputMessage="1" showErrorMessage="1" errorTitle="Délka textu" error="Text může mít maximálně 13 znaků." prompt="DIČ vkládejte bez pomlček a bez mezer" sqref="E25:F25">
      <formula1>13</formula1>
      <formula2>0</formula2>
    </dataValidation>
    <dataValidation type="textLength" operator="lessThanOrEqual" allowBlank="1" showErrorMessage="1" errorTitle="Délka textu" error="Text může mít maximálně 30 znaků." sqref="B25:C25">
      <formula1>30</formula1>
      <formula2>0</formula2>
    </dataValidation>
    <dataValidation type="textLength" operator="lessThanOrEqual" allowBlank="1" showErrorMessage="1" errorTitle="Délka textu" error="Název žadatele může mít maximálně 255 znaků." sqref="B23:I24">
      <formula1>255</formula1>
      <formula2>0</formula2>
    </dataValidation>
    <dataValidation type="textLength" operator="lessThanOrEqual" allowBlank="1" showErrorMessage="1" errorTitle="Délka textu" error="Text může mít maximálně 24 znaků." sqref="C30:E30">
      <formula1>24</formula1>
      <formula2>0</formula2>
    </dataValidation>
    <dataValidation type="textLength" operator="lessThanOrEqual" allowBlank="1" showErrorMessage="1" errorTitle="Délka textu" error="Text může mít maximálně 35 znaků." sqref="G30:I30 G32:I32">
      <formula1>35</formula1>
      <formula2>0</formula2>
    </dataValidation>
    <dataValidation type="textLength" operator="lessThanOrEqual" allowBlank="1" showErrorMessage="1" errorTitle="Délka textu" error="Text může mít maximálně 60 znaků." sqref="B32:E32">
      <formula1>60</formula1>
      <formula2>0</formula2>
    </dataValidation>
    <dataValidation type="whole" allowBlank="1" showErrorMessage="1" errorTitle="Délka textu" error="Číslo popisné může obsahovat pouze číslice, a to nejvýše čtyři." sqref="C27:D27">
      <formula1>0</formula1>
      <formula2>9999</formula2>
    </dataValidation>
    <dataValidation type="textLength" operator="lessThanOrEqual" allowBlank="1" showErrorMessage="1" errorTitle="Délka textu" error="Číslo orientační může obsahovat nejvýše 4 znaky." sqref="F27:G27">
      <formula1>4</formula1>
      <formula2>0</formula2>
    </dataValidation>
    <dataValidation type="textLength" operator="lessThanOrEqual" allowBlank="1" showErrorMessage="1" errorTitle="Délka textu" error="Text může mít maximálně 48 znaků." sqref="C26:I26 C28:I28 C29:G29">
      <formula1>48</formula1>
      <formula2>0</formula2>
    </dataValidation>
    <dataValidation type="textLength" operator="lessThanOrEqual" allowBlank="1" showErrorMessage="1" errorTitle="Délka textu" error="Text může mít maximálně 20 znaků." sqref="B31:E31 G31:I31">
      <formula1>20</formula1>
      <formula2>0</formula2>
    </dataValidation>
    <dataValidation type="textLength" operator="lessThanOrEqual" allowBlank="1" showErrorMessage="1" errorTitle="Délka textu" error="Text může mít maximálně 50 znaků." sqref="B30">
      <formula1>50</formula1>
      <formula2>0</formula2>
    </dataValidation>
    <dataValidation type="whole" allowBlank="1" showErrorMessage="1" errorTitle="Upozornění" error="Zadejte platnou hodnotu PSČ." sqref="I27">
      <formula1>0</formula1>
      <formula2>99999</formula2>
    </dataValidation>
    <dataValidation type="textLength" operator="lessThanOrEqual" allowBlank="1" showErrorMessage="1" errorTitle="Délka textu" error="Text může mít maximálně 100 znaků." sqref="B27 E27">
      <formula1>100</formula1>
      <formula2>0</formula2>
    </dataValidation>
  </dataValidations>
  <hyperlinks>
    <hyperlink ref="G32" r:id="rId1"/>
    <hyperlink ref="B32" r:id="rId2"/>
  </hyperlinks>
  <pageMargins left="0.78740157480314965" right="0.82677165354330717" top="0.51181102362204722" bottom="1.1811023622047245" header="0.51181102362204722" footer="0.39370078740157483"/>
  <pageSetup paperSize="9" scale="85" orientation="portrait" r:id="rId3"/>
  <headerFooter alignWithMargins="0">
    <oddHeader xml:space="preserve">&amp;R&amp;9Příloha č. 1
&amp;10
</oddHeader>
    <oddFooter>&amp;L&amp;G</oddFooter>
  </headerFooter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FC65"/>
  <sheetViews>
    <sheetView showGridLines="0" tabSelected="1" zoomScale="120" zoomScaleNormal="120" zoomScaleSheetLayoutView="85" zoomScalePageLayoutView="110" workbookViewId="0">
      <pane ySplit="6" topLeftCell="A16" activePane="bottomLeft" state="frozen"/>
      <selection pane="bottomLeft" activeCell="J23" sqref="J23"/>
    </sheetView>
  </sheetViews>
  <sheetFormatPr defaultColWidth="0" defaultRowHeight="0" customHeight="1" zeroHeight="1" x14ac:dyDescent="0.2"/>
  <cols>
    <col min="1" max="1" width="6.42578125" style="14" customWidth="1"/>
    <col min="2" max="2" width="31.5703125" style="13" customWidth="1"/>
    <col min="3" max="3" width="8.5703125" style="32" customWidth="1"/>
    <col min="4" max="4" width="8.42578125" style="32" customWidth="1"/>
    <col min="5" max="5" width="6.85546875" style="32" customWidth="1"/>
    <col min="6" max="6" width="9.5703125" style="32" customWidth="1"/>
    <col min="7" max="7" width="5" style="32" customWidth="1"/>
    <col min="8" max="8" width="8.42578125" style="14" customWidth="1"/>
    <col min="9" max="9" width="7.28515625" style="14" customWidth="1"/>
    <col min="10" max="10" width="9" style="14" customWidth="1"/>
    <col min="11" max="11" width="5" style="14" customWidth="1"/>
    <col min="12" max="12" width="9.140625" style="14" customWidth="1"/>
    <col min="13" max="13" width="7.7109375" style="14" customWidth="1"/>
    <col min="14" max="14" width="9.5703125" style="14" customWidth="1"/>
    <col min="15" max="15" width="5.7109375" style="14" customWidth="1"/>
    <col min="16" max="16" width="8.5703125" style="14" customWidth="1"/>
    <col min="17" max="17" width="7" style="14" customWidth="1"/>
    <col min="18" max="18" width="10.140625" style="14" customWidth="1"/>
    <col min="19" max="19" width="5.7109375" style="14" customWidth="1"/>
    <col min="20" max="20" width="8.7109375" style="14" customWidth="1"/>
    <col min="21" max="16378" width="9" style="14" hidden="1"/>
    <col min="16379" max="16384" width="1.5703125" style="14" customWidth="1"/>
  </cols>
  <sheetData>
    <row r="1" spans="1:20" ht="17.25" x14ac:dyDescent="0.3">
      <c r="A1" s="60"/>
      <c r="B1" s="524" t="s">
        <v>208</v>
      </c>
      <c r="C1" s="524"/>
      <c r="D1" s="524"/>
      <c r="E1" s="136"/>
      <c r="F1" s="525"/>
      <c r="G1" s="525"/>
      <c r="H1" s="525"/>
      <c r="I1" s="137"/>
      <c r="J1" s="522"/>
      <c r="K1" s="522"/>
      <c r="L1" s="522"/>
      <c r="M1" s="138"/>
      <c r="N1" s="138"/>
      <c r="O1" s="138"/>
      <c r="P1" s="138"/>
      <c r="Q1" s="139"/>
      <c r="R1" s="139"/>
      <c r="S1" s="139"/>
      <c r="T1" s="60"/>
    </row>
    <row r="2" spans="1:20" ht="4.5" customHeight="1" thickBot="1" x14ac:dyDescent="0.35">
      <c r="A2" s="60"/>
      <c r="B2" s="140"/>
      <c r="C2" s="140"/>
      <c r="D2" s="140"/>
      <c r="E2" s="136"/>
      <c r="F2" s="136"/>
      <c r="G2" s="136"/>
      <c r="H2" s="141"/>
      <c r="I2" s="142"/>
      <c r="J2" s="142"/>
      <c r="K2" s="142"/>
      <c r="L2" s="142"/>
      <c r="M2" s="142"/>
      <c r="N2" s="142"/>
      <c r="O2" s="142"/>
      <c r="P2" s="142"/>
      <c r="Q2" s="139"/>
      <c r="R2" s="139"/>
      <c r="S2" s="139"/>
      <c r="T2" s="60"/>
    </row>
    <row r="3" spans="1:20" s="30" customFormat="1" ht="15" customHeight="1" x14ac:dyDescent="0.2">
      <c r="A3" s="513" t="str">
        <f>úvod!D21</f>
        <v>Ozdravný pobyt pro žáky ZŠ a MŠ XXXXXXXX v CHKO Jizerské hory</v>
      </c>
      <c r="B3" s="514"/>
      <c r="C3" s="514"/>
      <c r="D3" s="515"/>
      <c r="E3" s="523" t="s">
        <v>173</v>
      </c>
      <c r="F3" s="523"/>
      <c r="G3" s="523"/>
      <c r="H3" s="523"/>
      <c r="I3" s="523" t="s">
        <v>174</v>
      </c>
      <c r="J3" s="523"/>
      <c r="K3" s="523"/>
      <c r="L3" s="523"/>
      <c r="M3" s="519" t="s">
        <v>210</v>
      </c>
      <c r="N3" s="520"/>
      <c r="O3" s="520"/>
      <c r="P3" s="521"/>
      <c r="Q3" s="519" t="s">
        <v>211</v>
      </c>
      <c r="R3" s="520"/>
      <c r="S3" s="520"/>
      <c r="T3" s="521"/>
    </row>
    <row r="4" spans="1:20" s="30" customFormat="1" ht="15" customHeight="1" thickBot="1" x14ac:dyDescent="0.25">
      <c r="A4" s="516"/>
      <c r="B4" s="517"/>
      <c r="C4" s="517"/>
      <c r="D4" s="518"/>
      <c r="E4" s="510" t="s">
        <v>209</v>
      </c>
      <c r="F4" s="511"/>
      <c r="G4" s="511"/>
      <c r="H4" s="512"/>
      <c r="I4" s="510" t="s">
        <v>209</v>
      </c>
      <c r="J4" s="511"/>
      <c r="K4" s="511"/>
      <c r="L4" s="512"/>
      <c r="M4" s="510" t="s">
        <v>209</v>
      </c>
      <c r="N4" s="511"/>
      <c r="O4" s="511"/>
      <c r="P4" s="512"/>
      <c r="Q4" s="510" t="s">
        <v>209</v>
      </c>
      <c r="R4" s="511"/>
      <c r="S4" s="511"/>
      <c r="T4" s="512"/>
    </row>
    <row r="5" spans="1:20" s="197" customFormat="1" ht="13.5" customHeight="1" thickBot="1" x14ac:dyDescent="0.25">
      <c r="A5" s="527" t="s">
        <v>204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36"/>
      <c r="N5" s="536"/>
      <c r="O5" s="536"/>
      <c r="P5" s="536"/>
      <c r="Q5" s="536"/>
      <c r="R5" s="536"/>
      <c r="S5" s="536"/>
      <c r="T5" s="537"/>
    </row>
    <row r="6" spans="1:20" s="197" customFormat="1" ht="52.5" customHeight="1" thickBot="1" x14ac:dyDescent="0.25">
      <c r="A6" s="531" t="s">
        <v>123</v>
      </c>
      <c r="B6" s="532"/>
      <c r="C6" s="230" t="s">
        <v>128</v>
      </c>
      <c r="D6" s="231" t="s">
        <v>129</v>
      </c>
      <c r="E6" s="232" t="s">
        <v>124</v>
      </c>
      <c r="F6" s="233" t="s">
        <v>125</v>
      </c>
      <c r="G6" s="233" t="s">
        <v>126</v>
      </c>
      <c r="H6" s="234" t="s">
        <v>127</v>
      </c>
      <c r="I6" s="232" t="s">
        <v>124</v>
      </c>
      <c r="J6" s="233" t="s">
        <v>125</v>
      </c>
      <c r="K6" s="233" t="s">
        <v>126</v>
      </c>
      <c r="L6" s="234" t="s">
        <v>127</v>
      </c>
      <c r="M6" s="232" t="s">
        <v>124</v>
      </c>
      <c r="N6" s="233" t="s">
        <v>125</v>
      </c>
      <c r="O6" s="233" t="s">
        <v>126</v>
      </c>
      <c r="P6" s="234" t="s">
        <v>127</v>
      </c>
      <c r="Q6" s="232" t="s">
        <v>124</v>
      </c>
      <c r="R6" s="233" t="s">
        <v>125</v>
      </c>
      <c r="S6" s="233" t="s">
        <v>126</v>
      </c>
      <c r="T6" s="234" t="s">
        <v>127</v>
      </c>
    </row>
    <row r="7" spans="1:20" s="29" customFormat="1" ht="27" customHeight="1" thickBot="1" x14ac:dyDescent="0.25">
      <c r="A7" s="224" t="s">
        <v>94</v>
      </c>
      <c r="B7" s="200" t="s">
        <v>206</v>
      </c>
      <c r="C7" s="222">
        <f>H7+L7+P7+T7</f>
        <v>0</v>
      </c>
      <c r="D7" s="223"/>
      <c r="E7" s="110"/>
      <c r="F7" s="111"/>
      <c r="G7" s="112"/>
      <c r="H7" s="206">
        <f>SUM(H8:H10)</f>
        <v>0</v>
      </c>
      <c r="I7" s="113"/>
      <c r="J7" s="111"/>
      <c r="K7" s="112"/>
      <c r="L7" s="206">
        <f>SUM(L8:L10)</f>
        <v>0</v>
      </c>
      <c r="M7" s="113"/>
      <c r="N7" s="111"/>
      <c r="O7" s="112"/>
      <c r="P7" s="206">
        <f>SUM(P8:P10)</f>
        <v>0</v>
      </c>
      <c r="Q7" s="113"/>
      <c r="R7" s="111"/>
      <c r="S7" s="112"/>
      <c r="T7" s="206">
        <f>SUM(T8:T10)</f>
        <v>0</v>
      </c>
    </row>
    <row r="8" spans="1:20" s="29" customFormat="1" ht="31.5" customHeight="1" x14ac:dyDescent="0.2">
      <c r="A8" s="225" t="s">
        <v>95</v>
      </c>
      <c r="B8" s="198" t="s">
        <v>201</v>
      </c>
      <c r="C8" s="214">
        <f>H8+P8+L8+T8</f>
        <v>0</v>
      </c>
      <c r="D8" s="215"/>
      <c r="E8" s="114"/>
      <c r="F8" s="115"/>
      <c r="G8" s="116"/>
      <c r="H8" s="117">
        <f>ROUND((E8*(F8*(G8/100)+F8)),0)</f>
        <v>0</v>
      </c>
      <c r="I8" s="118"/>
      <c r="J8" s="115"/>
      <c r="K8" s="116"/>
      <c r="L8" s="117">
        <f>ROUND((I8*(J8*(K8/100)+J8)),0)</f>
        <v>0</v>
      </c>
      <c r="M8" s="118"/>
      <c r="N8" s="115"/>
      <c r="O8" s="116"/>
      <c r="P8" s="117">
        <f>ROUND((M8*(N8*(O8/100)+N8)),0)</f>
        <v>0</v>
      </c>
      <c r="Q8" s="118"/>
      <c r="R8" s="115"/>
      <c r="S8" s="116"/>
      <c r="T8" s="117">
        <f>ROUND((Q8*(R8*(S8/100)+R8)),0)</f>
        <v>0</v>
      </c>
    </row>
    <row r="9" spans="1:20" s="29" customFormat="1" ht="23.25" customHeight="1" x14ac:dyDescent="0.2">
      <c r="A9" s="225" t="s">
        <v>96</v>
      </c>
      <c r="B9" s="198" t="s">
        <v>202</v>
      </c>
      <c r="C9" s="214">
        <f>H9+P9+L9+T9</f>
        <v>0</v>
      </c>
      <c r="D9" s="215"/>
      <c r="E9" s="114"/>
      <c r="F9" s="115"/>
      <c r="G9" s="116"/>
      <c r="H9" s="117">
        <f>ROUND((E9*(F9*(G9/100)+F9)),0)</f>
        <v>0</v>
      </c>
      <c r="I9" s="118"/>
      <c r="J9" s="115"/>
      <c r="K9" s="116"/>
      <c r="L9" s="117">
        <f>ROUND((I9*(J9*(K9/100)+J9)),0)</f>
        <v>0</v>
      </c>
      <c r="M9" s="118"/>
      <c r="N9" s="115"/>
      <c r="O9" s="116"/>
      <c r="P9" s="117">
        <f>ROUND((M9*(N9*(O9/100)+N9)),0)</f>
        <v>0</v>
      </c>
      <c r="Q9" s="118"/>
      <c r="R9" s="115"/>
      <c r="S9" s="116"/>
      <c r="T9" s="117">
        <f>ROUND((Q9*(R9*(S9/100)+R9)),0)</f>
        <v>0</v>
      </c>
    </row>
    <row r="10" spans="1:20" s="29" customFormat="1" ht="16.5" customHeight="1" thickBot="1" x14ac:dyDescent="0.25">
      <c r="A10" s="226" t="s">
        <v>97</v>
      </c>
      <c r="B10" s="199" t="s">
        <v>97</v>
      </c>
      <c r="C10" s="214">
        <f>H10+P10+L10+T10</f>
        <v>0</v>
      </c>
      <c r="D10" s="216"/>
      <c r="E10" s="131"/>
      <c r="F10" s="132"/>
      <c r="G10" s="132"/>
      <c r="H10" s="117">
        <f>ROUND((E10*(F10*(G10/100)+F10)),0)</f>
        <v>0</v>
      </c>
      <c r="I10" s="131"/>
      <c r="J10" s="132"/>
      <c r="K10" s="132"/>
      <c r="L10" s="117">
        <f>ROUND((I10*(J10*(K10/100)+J10)),0)</f>
        <v>0</v>
      </c>
      <c r="M10" s="131"/>
      <c r="N10" s="132"/>
      <c r="O10" s="132"/>
      <c r="P10" s="117">
        <f>ROUND((M10*(N10*(O10/100)+N10)),0)</f>
        <v>0</v>
      </c>
      <c r="Q10" s="131"/>
      <c r="R10" s="132"/>
      <c r="S10" s="132"/>
      <c r="T10" s="117">
        <f>ROUND((Q10*(R10*(S10/100)+R10)),0)</f>
        <v>0</v>
      </c>
    </row>
    <row r="11" spans="1:20" s="29" customFormat="1" ht="25.5" customHeight="1" thickBot="1" x14ac:dyDescent="0.25">
      <c r="A11" s="227" t="s">
        <v>98</v>
      </c>
      <c r="B11" s="200" t="s">
        <v>153</v>
      </c>
      <c r="C11" s="217">
        <f>H11+L11+P11+T11</f>
        <v>0</v>
      </c>
      <c r="D11" s="218"/>
      <c r="E11" s="119"/>
      <c r="F11" s="120"/>
      <c r="G11" s="121"/>
      <c r="H11" s="122">
        <f>SUM(H12:H14)</f>
        <v>0</v>
      </c>
      <c r="I11" s="119"/>
      <c r="J11" s="120"/>
      <c r="K11" s="121"/>
      <c r="L11" s="122">
        <f>SUM(L12:L14)</f>
        <v>0</v>
      </c>
      <c r="M11" s="119"/>
      <c r="N11" s="120"/>
      <c r="O11" s="121"/>
      <c r="P11" s="127">
        <f>SUM(P12:P14)</f>
        <v>0</v>
      </c>
      <c r="Q11" s="119"/>
      <c r="R11" s="120"/>
      <c r="S11" s="120"/>
      <c r="T11" s="122">
        <f>SUM(T12:T14)</f>
        <v>0</v>
      </c>
    </row>
    <row r="12" spans="1:20" s="29" customFormat="1" ht="15.75" customHeight="1" x14ac:dyDescent="0.2">
      <c r="A12" s="228" t="s">
        <v>99</v>
      </c>
      <c r="B12" s="201" t="s">
        <v>154</v>
      </c>
      <c r="C12" s="214">
        <f>H12+P12+L12+T12</f>
        <v>0</v>
      </c>
      <c r="D12" s="219" t="s">
        <v>155</v>
      </c>
      <c r="E12" s="123"/>
      <c r="F12" s="124"/>
      <c r="G12" s="116"/>
      <c r="H12" s="125">
        <f>ROUND((E12*(F12*(G12/100)+F12)),0)</f>
        <v>0</v>
      </c>
      <c r="I12" s="123"/>
      <c r="J12" s="124"/>
      <c r="K12" s="116"/>
      <c r="L12" s="117">
        <f>ROUND((I12*(J12*(K12/100)+J12)),0)</f>
        <v>0</v>
      </c>
      <c r="M12" s="123"/>
      <c r="N12" s="124"/>
      <c r="O12" s="116"/>
      <c r="P12" s="128">
        <f>ROUND((M12*(N12*(O12/100)+N12)),0)</f>
        <v>0</v>
      </c>
      <c r="Q12" s="123"/>
      <c r="R12" s="124"/>
      <c r="S12" s="124"/>
      <c r="T12" s="117">
        <f>ROUND((Q12*(R12*(S12/100)+R12)),0)</f>
        <v>0</v>
      </c>
    </row>
    <row r="13" spans="1:20" s="29" customFormat="1" ht="16.5" customHeight="1" x14ac:dyDescent="0.2">
      <c r="A13" s="229" t="s">
        <v>121</v>
      </c>
      <c r="B13" s="199" t="s">
        <v>100</v>
      </c>
      <c r="C13" s="214">
        <f>H13+P13+L13+T13</f>
        <v>0</v>
      </c>
      <c r="D13" s="220"/>
      <c r="E13" s="114"/>
      <c r="F13" s="115"/>
      <c r="G13" s="116"/>
      <c r="H13" s="125">
        <f>ROUND((E13*(F13*(G13/100)+F13)),0)</f>
        <v>0</v>
      </c>
      <c r="I13" s="114"/>
      <c r="J13" s="115"/>
      <c r="K13" s="116"/>
      <c r="L13" s="125">
        <f>ROUND((I13*(J13*(K13/100)+J13)),0)</f>
        <v>0</v>
      </c>
      <c r="M13" s="114"/>
      <c r="N13" s="115"/>
      <c r="O13" s="116"/>
      <c r="P13" s="129">
        <f>ROUND((M13*(N13*(O13/100)+N13)),0)</f>
        <v>0</v>
      </c>
      <c r="Q13" s="114"/>
      <c r="R13" s="115"/>
      <c r="S13" s="115"/>
      <c r="T13" s="130">
        <f>ROUND((Q13*(R13*(S13/100)+R13)),0)</f>
        <v>0</v>
      </c>
    </row>
    <row r="14" spans="1:20" s="29" customFormat="1" ht="16.5" customHeight="1" thickBot="1" x14ac:dyDescent="0.25">
      <c r="A14" s="235" t="s">
        <v>97</v>
      </c>
      <c r="B14" s="199" t="s">
        <v>97</v>
      </c>
      <c r="C14" s="134">
        <f>H14+P14+L14+T14</f>
        <v>0</v>
      </c>
      <c r="D14" s="220"/>
      <c r="E14" s="114"/>
      <c r="F14" s="124"/>
      <c r="G14" s="116"/>
      <c r="H14" s="125">
        <f>ROUND((E14*(F14*(G14/100)+F14)),0)</f>
        <v>0</v>
      </c>
      <c r="I14" s="114"/>
      <c r="J14" s="124"/>
      <c r="K14" s="116"/>
      <c r="L14" s="117">
        <f>ROUND((I14*(J14*(K14/100)+J14)),0)</f>
        <v>0</v>
      </c>
      <c r="M14" s="123"/>
      <c r="N14" s="124"/>
      <c r="O14" s="116"/>
      <c r="P14" s="128">
        <f>ROUND((M14*(N14*(O14/100)+N14)),0)</f>
        <v>0</v>
      </c>
      <c r="Q14" s="126"/>
      <c r="R14" s="133"/>
      <c r="S14" s="133"/>
      <c r="T14" s="135">
        <f>ROUND((Q14*(R14*(S14/100)+R14)),0)</f>
        <v>0</v>
      </c>
    </row>
    <row r="15" spans="1:20" s="29" customFormat="1" ht="24" customHeight="1" thickBot="1" x14ac:dyDescent="0.25">
      <c r="A15" s="227" t="s">
        <v>102</v>
      </c>
      <c r="B15" s="200" t="s">
        <v>156</v>
      </c>
      <c r="C15" s="217">
        <f>H15+L15+P15+T15</f>
        <v>0</v>
      </c>
      <c r="D15" s="218"/>
      <c r="E15" s="119"/>
      <c r="F15" s="120"/>
      <c r="G15" s="121"/>
      <c r="H15" s="122">
        <f>SUM(H16:H18)</f>
        <v>0</v>
      </c>
      <c r="I15" s="119"/>
      <c r="J15" s="120"/>
      <c r="K15" s="121"/>
      <c r="L15" s="122">
        <f>SUM(L16:L18)</f>
        <v>0</v>
      </c>
      <c r="M15" s="119"/>
      <c r="N15" s="120"/>
      <c r="O15" s="121"/>
      <c r="P15" s="127">
        <f>SUM(P16:P18)</f>
        <v>0</v>
      </c>
      <c r="Q15" s="119"/>
      <c r="R15" s="120"/>
      <c r="S15" s="120"/>
      <c r="T15" s="122">
        <f>SUM(T16:T18)</f>
        <v>0</v>
      </c>
    </row>
    <row r="16" spans="1:20" s="29" customFormat="1" ht="30" customHeight="1" x14ac:dyDescent="0.2">
      <c r="A16" s="228" t="s">
        <v>103</v>
      </c>
      <c r="B16" s="202" t="s">
        <v>207</v>
      </c>
      <c r="C16" s="214">
        <f>H16+P16+L16+T16</f>
        <v>0</v>
      </c>
      <c r="D16" s="221" t="s">
        <v>62</v>
      </c>
      <c r="E16" s="123"/>
      <c r="F16" s="124"/>
      <c r="G16" s="116"/>
      <c r="H16" s="125">
        <f>ROUND((E16*(F16*(G16/100)+F16)),0)</f>
        <v>0</v>
      </c>
      <c r="I16" s="123"/>
      <c r="J16" s="124"/>
      <c r="K16" s="116"/>
      <c r="L16" s="117">
        <f>ROUND((I16*(J16*(K16/100)+J16)),0)</f>
        <v>0</v>
      </c>
      <c r="M16" s="123"/>
      <c r="N16" s="124"/>
      <c r="O16" s="116"/>
      <c r="P16" s="128">
        <f>ROUND((M16*(N16*(O16/100)+N16)),0)</f>
        <v>0</v>
      </c>
      <c r="Q16" s="123"/>
      <c r="R16" s="124"/>
      <c r="S16" s="124"/>
      <c r="T16" s="117">
        <f>ROUND((Q16*(R16*(S16/100)+R16)),0)</f>
        <v>0</v>
      </c>
    </row>
    <row r="17" spans="1:20 16383:16383" s="29" customFormat="1" ht="16.5" customHeight="1" x14ac:dyDescent="0.2">
      <c r="A17" s="229" t="s">
        <v>104</v>
      </c>
      <c r="B17" s="199" t="s">
        <v>100</v>
      </c>
      <c r="C17" s="214">
        <f>H17+P17+L17+T17</f>
        <v>0</v>
      </c>
      <c r="D17" s="215"/>
      <c r="E17" s="114"/>
      <c r="F17" s="115"/>
      <c r="G17" s="116"/>
      <c r="H17" s="125">
        <f>ROUND((E17*(F17*(G17/100)+F17)),0)</f>
        <v>0</v>
      </c>
      <c r="I17" s="114"/>
      <c r="J17" s="115"/>
      <c r="K17" s="116"/>
      <c r="L17" s="125">
        <f>ROUND((I17*(J17*(K17/100)+J17)),0)</f>
        <v>0</v>
      </c>
      <c r="M17" s="114"/>
      <c r="N17" s="115"/>
      <c r="O17" s="116"/>
      <c r="P17" s="129">
        <f>ROUND((M17*(N17*(O17/100)+N17)),0)</f>
        <v>0</v>
      </c>
      <c r="Q17" s="114"/>
      <c r="R17" s="115"/>
      <c r="S17" s="115"/>
      <c r="T17" s="130">
        <f>ROUND((Q17*(R17*(S17/100)+R17)),0)</f>
        <v>0</v>
      </c>
    </row>
    <row r="18" spans="1:20 16383:16383" s="29" customFormat="1" ht="16.5" customHeight="1" thickBot="1" x14ac:dyDescent="0.25">
      <c r="A18" s="235" t="s">
        <v>97</v>
      </c>
      <c r="B18" s="199" t="s">
        <v>97</v>
      </c>
      <c r="C18" s="134">
        <f>H18+P18+L18+T18</f>
        <v>0</v>
      </c>
      <c r="D18" s="215"/>
      <c r="E18" s="114"/>
      <c r="F18" s="124"/>
      <c r="G18" s="116"/>
      <c r="H18" s="125">
        <f>ROUND((E18*(F18*(G18/100)+F18)),0)</f>
        <v>0</v>
      </c>
      <c r="I18" s="114"/>
      <c r="J18" s="124"/>
      <c r="K18" s="116"/>
      <c r="L18" s="117">
        <f>ROUND((I18*(J18*(K18/100)+J18)),0)</f>
        <v>0</v>
      </c>
      <c r="M18" s="123"/>
      <c r="N18" s="124"/>
      <c r="O18" s="116"/>
      <c r="P18" s="128">
        <f>ROUND((M18*(N18*(O18/100)+N18)),0)</f>
        <v>0</v>
      </c>
      <c r="Q18" s="126"/>
      <c r="R18" s="133"/>
      <c r="S18" s="133"/>
      <c r="T18" s="135">
        <f>ROUND((Q18*(R18*(S18/100)+R18)),0)</f>
        <v>0</v>
      </c>
    </row>
    <row r="19" spans="1:20 16383:16383" s="29" customFormat="1" ht="29.25" customHeight="1" thickBot="1" x14ac:dyDescent="0.25">
      <c r="A19" s="227" t="s">
        <v>105</v>
      </c>
      <c r="B19" s="200" t="s">
        <v>157</v>
      </c>
      <c r="C19" s="217">
        <f>H19+L19+P19+T19</f>
        <v>4098</v>
      </c>
      <c r="D19" s="218"/>
      <c r="E19" s="119"/>
      <c r="F19" s="120"/>
      <c r="G19" s="121"/>
      <c r="H19" s="122">
        <f>SUM(H20:H25)</f>
        <v>2049</v>
      </c>
      <c r="I19" s="119"/>
      <c r="J19" s="120"/>
      <c r="K19" s="121"/>
      <c r="L19" s="122">
        <f>SUM(L20:L25)</f>
        <v>2049</v>
      </c>
      <c r="M19" s="119"/>
      <c r="N19" s="120"/>
      <c r="O19" s="121"/>
      <c r="P19" s="127">
        <f>SUM(P20:P25)</f>
        <v>0</v>
      </c>
      <c r="Q19" s="119"/>
      <c r="R19" s="120"/>
      <c r="S19" s="120"/>
      <c r="T19" s="122">
        <f>SUM(T20:T25)</f>
        <v>0</v>
      </c>
      <c r="XFC19" s="205"/>
    </row>
    <row r="20" spans="1:20 16383:16383" s="29" customFormat="1" ht="15.75" customHeight="1" x14ac:dyDescent="0.2">
      <c r="A20" s="228" t="s">
        <v>106</v>
      </c>
      <c r="B20" s="201" t="s">
        <v>158</v>
      </c>
      <c r="C20" s="214">
        <f>H20+P20+L20+T20</f>
        <v>0</v>
      </c>
      <c r="D20" s="221"/>
      <c r="E20" s="123"/>
      <c r="F20" s="124"/>
      <c r="G20" s="116"/>
      <c r="H20" s="125">
        <f>ROUND((E20*(F20*(G20/100)+F20)),0)</f>
        <v>0</v>
      </c>
      <c r="I20" s="123"/>
      <c r="J20" s="124"/>
      <c r="K20" s="116"/>
      <c r="L20" s="117">
        <f t="shared" ref="L20:L25" si="0">ROUND((I20*(J20*(K20/100)+J20)),0)</f>
        <v>0</v>
      </c>
      <c r="M20" s="123"/>
      <c r="N20" s="124"/>
      <c r="O20" s="116"/>
      <c r="P20" s="128">
        <f t="shared" ref="P20:P25" si="1">ROUND((M20*(N20*(O20/100)+N20)),0)</f>
        <v>0</v>
      </c>
      <c r="Q20" s="123"/>
      <c r="R20" s="124"/>
      <c r="S20" s="124"/>
      <c r="T20" s="117">
        <f t="shared" ref="T20:T25" si="2">ROUND((Q20*(R20*(S20/100)+R20)),0)</f>
        <v>0</v>
      </c>
    </row>
    <row r="21" spans="1:20 16383:16383" s="29" customFormat="1" ht="15.75" customHeight="1" x14ac:dyDescent="0.2">
      <c r="A21" s="229" t="s">
        <v>107</v>
      </c>
      <c r="B21" s="199" t="s">
        <v>187</v>
      </c>
      <c r="C21" s="214">
        <f t="shared" ref="C21:C24" si="3">H21+P21+L21+T21</f>
        <v>1352</v>
      </c>
      <c r="D21" s="221" t="s">
        <v>184</v>
      </c>
      <c r="E21" s="315">
        <f>'II. Projekt'!C39*'II. Projekt'!H39</f>
        <v>4</v>
      </c>
      <c r="F21" s="316">
        <f>147</f>
        <v>147</v>
      </c>
      <c r="G21" s="116">
        <v>15</v>
      </c>
      <c r="H21" s="125">
        <f t="shared" ref="H21:H25" si="4">ROUND((E21*(F21*(G21/100)+F21)),0)</f>
        <v>676</v>
      </c>
      <c r="I21" s="123">
        <f>'II. Projekt'!C43*'II. Projekt'!H43</f>
        <v>4</v>
      </c>
      <c r="J21" s="124">
        <f>147</f>
        <v>147</v>
      </c>
      <c r="K21" s="116">
        <v>15</v>
      </c>
      <c r="L21" s="117">
        <f t="shared" si="0"/>
        <v>676</v>
      </c>
      <c r="M21" s="123"/>
      <c r="N21" s="124"/>
      <c r="O21" s="116"/>
      <c r="P21" s="128">
        <f t="shared" si="1"/>
        <v>0</v>
      </c>
      <c r="Q21" s="123"/>
      <c r="R21" s="124"/>
      <c r="S21" s="124"/>
      <c r="T21" s="117">
        <f t="shared" si="2"/>
        <v>0</v>
      </c>
    </row>
    <row r="22" spans="1:20 16383:16383" s="29" customFormat="1" ht="15.75" customHeight="1" x14ac:dyDescent="0.2">
      <c r="A22" s="228" t="s">
        <v>159</v>
      </c>
      <c r="B22" s="201" t="s">
        <v>160</v>
      </c>
      <c r="C22" s="214">
        <f t="shared" si="3"/>
        <v>1846</v>
      </c>
      <c r="D22" s="221" t="s">
        <v>186</v>
      </c>
      <c r="E22" s="315">
        <f>'II. Projekt'!C39*'II. Projekt'!H39</f>
        <v>4</v>
      </c>
      <c r="F22" s="316">
        <f>(186.23+(57.88/'II. Projekt'!C39))</f>
        <v>200.7</v>
      </c>
      <c r="G22" s="116">
        <v>15</v>
      </c>
      <c r="H22" s="125">
        <f t="shared" si="4"/>
        <v>923</v>
      </c>
      <c r="I22" s="123">
        <f>'II. Projekt'!C43*'II. Projekt'!H43</f>
        <v>4</v>
      </c>
      <c r="J22" s="124">
        <f>(186.23+(57.88/'II. Projekt'!C43))</f>
        <v>200.7</v>
      </c>
      <c r="K22" s="116">
        <v>15</v>
      </c>
      <c r="L22" s="117">
        <f t="shared" si="0"/>
        <v>923</v>
      </c>
      <c r="M22" s="123"/>
      <c r="N22" s="124"/>
      <c r="O22" s="116"/>
      <c r="P22" s="128">
        <f t="shared" si="1"/>
        <v>0</v>
      </c>
      <c r="Q22" s="123"/>
      <c r="R22" s="124"/>
      <c r="S22" s="124"/>
      <c r="T22" s="117">
        <f t="shared" si="2"/>
        <v>0</v>
      </c>
    </row>
    <row r="23" spans="1:20 16383:16383" s="29" customFormat="1" ht="42" customHeight="1" x14ac:dyDescent="0.2">
      <c r="A23" s="228" t="s">
        <v>161</v>
      </c>
      <c r="B23" s="201" t="s">
        <v>175</v>
      </c>
      <c r="C23" s="214">
        <f t="shared" si="3"/>
        <v>900</v>
      </c>
      <c r="D23" s="221" t="s">
        <v>188</v>
      </c>
      <c r="E23" s="185">
        <f>(6*'II. Projekt'!C39)*'II. Projekt'!H39</f>
        <v>24</v>
      </c>
      <c r="F23" s="186">
        <f>('II. Projekt'!C39*90+90)*'II. Projekt'!H39/E23</f>
        <v>18.75</v>
      </c>
      <c r="G23" s="187">
        <v>0</v>
      </c>
      <c r="H23" s="125">
        <f t="shared" si="4"/>
        <v>450</v>
      </c>
      <c r="I23" s="185">
        <f>(6*'II. Projekt'!C43)*'II. Projekt'!H43</f>
        <v>24</v>
      </c>
      <c r="J23" s="186">
        <f>(('II. Projekt'!C43*90+90)*'II. Projekt'!H43)/I23</f>
        <v>18.75</v>
      </c>
      <c r="K23" s="187">
        <v>0</v>
      </c>
      <c r="L23" s="117">
        <f t="shared" si="0"/>
        <v>450</v>
      </c>
      <c r="M23" s="123"/>
      <c r="N23" s="124"/>
      <c r="O23" s="116"/>
      <c r="P23" s="128">
        <f t="shared" si="1"/>
        <v>0</v>
      </c>
      <c r="Q23" s="123"/>
      <c r="R23" s="124"/>
      <c r="S23" s="124"/>
      <c r="T23" s="117">
        <f t="shared" si="2"/>
        <v>0</v>
      </c>
    </row>
    <row r="24" spans="1:20 16383:16383" s="29" customFormat="1" ht="15.75" customHeight="1" x14ac:dyDescent="0.2">
      <c r="A24" s="228" t="s">
        <v>162</v>
      </c>
      <c r="B24" s="199" t="s">
        <v>100</v>
      </c>
      <c r="C24" s="214">
        <f t="shared" si="3"/>
        <v>0</v>
      </c>
      <c r="D24" s="221"/>
      <c r="E24" s="123"/>
      <c r="F24" s="124"/>
      <c r="G24" s="116"/>
      <c r="H24" s="125">
        <f t="shared" si="4"/>
        <v>0</v>
      </c>
      <c r="I24" s="123"/>
      <c r="J24" s="124"/>
      <c r="K24" s="116"/>
      <c r="L24" s="117">
        <f t="shared" si="0"/>
        <v>0</v>
      </c>
      <c r="M24" s="123"/>
      <c r="N24" s="124"/>
      <c r="O24" s="116"/>
      <c r="P24" s="128">
        <f t="shared" si="1"/>
        <v>0</v>
      </c>
      <c r="Q24" s="123"/>
      <c r="R24" s="124"/>
      <c r="S24" s="124"/>
      <c r="T24" s="117">
        <f t="shared" si="2"/>
        <v>0</v>
      </c>
    </row>
    <row r="25" spans="1:20 16383:16383" s="29" customFormat="1" ht="16.5" customHeight="1" thickBot="1" x14ac:dyDescent="0.25">
      <c r="A25" s="235" t="s">
        <v>97</v>
      </c>
      <c r="B25" s="199" t="s">
        <v>97</v>
      </c>
      <c r="C25" s="214">
        <f>H25+P25+L25+T25</f>
        <v>0</v>
      </c>
      <c r="D25" s="215"/>
      <c r="E25" s="114"/>
      <c r="F25" s="115"/>
      <c r="G25" s="116"/>
      <c r="H25" s="125">
        <f t="shared" si="4"/>
        <v>0</v>
      </c>
      <c r="I25" s="114"/>
      <c r="J25" s="115"/>
      <c r="K25" s="116"/>
      <c r="L25" s="125">
        <f t="shared" si="0"/>
        <v>0</v>
      </c>
      <c r="M25" s="114"/>
      <c r="N25" s="115"/>
      <c r="O25" s="116"/>
      <c r="P25" s="129">
        <f t="shared" si="1"/>
        <v>0</v>
      </c>
      <c r="Q25" s="114"/>
      <c r="R25" s="115"/>
      <c r="S25" s="115"/>
      <c r="T25" s="130">
        <f t="shared" si="2"/>
        <v>0</v>
      </c>
    </row>
    <row r="26" spans="1:20 16383:16383" s="29" customFormat="1" ht="26.25" customHeight="1" thickBot="1" x14ac:dyDescent="0.25">
      <c r="A26" s="227" t="s">
        <v>108</v>
      </c>
      <c r="B26" s="200" t="s">
        <v>111</v>
      </c>
      <c r="C26" s="217">
        <f>H26+L26+P26+T26</f>
        <v>0</v>
      </c>
      <c r="D26" s="218"/>
      <c r="E26" s="119"/>
      <c r="F26" s="120"/>
      <c r="G26" s="121"/>
      <c r="H26" s="122">
        <f>SUM(H27:H29)</f>
        <v>0</v>
      </c>
      <c r="I26" s="119"/>
      <c r="J26" s="120"/>
      <c r="K26" s="121"/>
      <c r="L26" s="122">
        <f>SUM(L27:L29)</f>
        <v>0</v>
      </c>
      <c r="M26" s="119"/>
      <c r="N26" s="120"/>
      <c r="O26" s="121"/>
      <c r="P26" s="127">
        <f>SUM(P27:P29)</f>
        <v>0</v>
      </c>
      <c r="Q26" s="119"/>
      <c r="R26" s="120"/>
      <c r="S26" s="120"/>
      <c r="T26" s="122">
        <f>SUM(T27:T29)</f>
        <v>0</v>
      </c>
    </row>
    <row r="27" spans="1:20 16383:16383" s="29" customFormat="1" ht="16.5" customHeight="1" x14ac:dyDescent="0.2">
      <c r="A27" s="228" t="s">
        <v>109</v>
      </c>
      <c r="B27" s="202" t="s">
        <v>101</v>
      </c>
      <c r="C27" s="214">
        <f>H27+P27+L27+T27</f>
        <v>0</v>
      </c>
      <c r="D27" s="221"/>
      <c r="E27" s="123"/>
      <c r="F27" s="124"/>
      <c r="G27" s="116"/>
      <c r="H27" s="125">
        <f>ROUND((E27*(F27*(G27/100)+F27)),0)</f>
        <v>0</v>
      </c>
      <c r="I27" s="123"/>
      <c r="J27" s="124"/>
      <c r="K27" s="116"/>
      <c r="L27" s="117">
        <f>ROUND((I27*(J27*(K27/100)+J27)),0)</f>
        <v>0</v>
      </c>
      <c r="M27" s="123"/>
      <c r="N27" s="124"/>
      <c r="O27" s="116"/>
      <c r="P27" s="128">
        <f>ROUND((M27*(N27*(O27/100)+N27)),0)</f>
        <v>0</v>
      </c>
      <c r="Q27" s="123"/>
      <c r="R27" s="124"/>
      <c r="S27" s="124"/>
      <c r="T27" s="117">
        <f>ROUND((Q27*(R27*(S27/100)+R27)),0)</f>
        <v>0</v>
      </c>
    </row>
    <row r="28" spans="1:20 16383:16383" s="29" customFormat="1" ht="16.5" customHeight="1" x14ac:dyDescent="0.2">
      <c r="A28" s="229" t="s">
        <v>110</v>
      </c>
      <c r="B28" s="199" t="s">
        <v>100</v>
      </c>
      <c r="C28" s="214">
        <f>H28+P28+L28+T28</f>
        <v>0</v>
      </c>
      <c r="D28" s="215"/>
      <c r="E28" s="114"/>
      <c r="F28" s="115"/>
      <c r="G28" s="116"/>
      <c r="H28" s="125">
        <f>ROUND((E28*(F28*(G28/100)+F28)),0)</f>
        <v>0</v>
      </c>
      <c r="I28" s="114"/>
      <c r="J28" s="115"/>
      <c r="K28" s="116"/>
      <c r="L28" s="125">
        <f>ROUND((I28*(J28*(K28/100)+J28)),0)</f>
        <v>0</v>
      </c>
      <c r="M28" s="114"/>
      <c r="N28" s="115"/>
      <c r="O28" s="116"/>
      <c r="P28" s="129">
        <f>ROUND((M28*(N28*(O28/100)+N28)),0)</f>
        <v>0</v>
      </c>
      <c r="Q28" s="114"/>
      <c r="R28" s="115"/>
      <c r="S28" s="115"/>
      <c r="T28" s="130">
        <f>ROUND((Q28*(R28*(S28/100)+R28)),0)</f>
        <v>0</v>
      </c>
    </row>
    <row r="29" spans="1:20 16383:16383" s="29" customFormat="1" ht="16.5" customHeight="1" thickBot="1" x14ac:dyDescent="0.25">
      <c r="A29" s="236" t="s">
        <v>97</v>
      </c>
      <c r="B29" s="237" t="s">
        <v>97</v>
      </c>
      <c r="C29" s="238">
        <f>H29+P29+L29+T29</f>
        <v>0</v>
      </c>
      <c r="D29" s="239"/>
      <c r="E29" s="131"/>
      <c r="F29" s="240"/>
      <c r="G29" s="241"/>
      <c r="H29" s="242">
        <f>ROUND((E29*(F29*(G29/100)+F29)),0)</f>
        <v>0</v>
      </c>
      <c r="I29" s="131"/>
      <c r="J29" s="240"/>
      <c r="K29" s="241"/>
      <c r="L29" s="243">
        <f>ROUND((I29*(J29*(K29/100)+J29)),0)</f>
        <v>0</v>
      </c>
      <c r="M29" s="244"/>
      <c r="N29" s="240"/>
      <c r="O29" s="241"/>
      <c r="P29" s="245">
        <f>ROUND((M29*(N29*(O29/100)+N29)),0)</f>
        <v>0</v>
      </c>
      <c r="Q29" s="131"/>
      <c r="R29" s="132"/>
      <c r="S29" s="132"/>
      <c r="T29" s="246">
        <f>ROUND((Q29*(R29*(S29/100)+R29)),0)</f>
        <v>0</v>
      </c>
    </row>
    <row r="30" spans="1:20 16383:16383" s="29" customFormat="1" ht="6.75" customHeight="1" thickBot="1" x14ac:dyDescent="0.25">
      <c r="A30" s="143"/>
      <c r="B30" s="144"/>
      <c r="C30" s="145"/>
      <c r="D30" s="173"/>
      <c r="E30" s="147"/>
      <c r="F30" s="148"/>
      <c r="G30" s="148"/>
      <c r="H30" s="146"/>
      <c r="I30" s="149"/>
      <c r="J30" s="150"/>
      <c r="K30" s="150"/>
      <c r="L30" s="150"/>
    </row>
    <row r="31" spans="1:20 16383:16383" s="210" customFormat="1" ht="21" customHeight="1" x14ac:dyDescent="0.2">
      <c r="A31" s="207"/>
      <c r="B31" s="249" t="s">
        <v>112</v>
      </c>
      <c r="C31" s="208">
        <f>C7+C11+C15+C19+C26</f>
        <v>4098</v>
      </c>
      <c r="D31" s="250" t="s">
        <v>113</v>
      </c>
      <c r="E31" s="538"/>
      <c r="F31" s="539"/>
      <c r="G31" s="540"/>
      <c r="H31" s="209">
        <f>H7+H11+H15+H19+H26</f>
        <v>2049</v>
      </c>
      <c r="I31" s="547"/>
      <c r="J31" s="548"/>
      <c r="K31" s="549"/>
      <c r="L31" s="209">
        <f>L7+L11+L15+L19+L26</f>
        <v>2049</v>
      </c>
      <c r="M31" s="547"/>
      <c r="N31" s="548"/>
      <c r="O31" s="549"/>
      <c r="P31" s="209">
        <f>P7+P11+P15+P19+P26</f>
        <v>0</v>
      </c>
      <c r="Q31" s="547"/>
      <c r="R31" s="548"/>
      <c r="S31" s="549"/>
      <c r="T31" s="209">
        <f>T7+T11+T15+T19+T26</f>
        <v>0</v>
      </c>
    </row>
    <row r="32" spans="1:20 16383:16383" s="210" customFormat="1" ht="21.75" customHeight="1" x14ac:dyDescent="0.2">
      <c r="A32" s="207"/>
      <c r="B32" s="251" t="s">
        <v>115</v>
      </c>
      <c r="C32" s="248">
        <f>C31-C33</f>
        <v>1298</v>
      </c>
      <c r="D32" s="312">
        <f>ROUND(IF(C31&lt;&gt;0,C32/C31,0),10)</f>
        <v>0.31673987310000001</v>
      </c>
      <c r="E32" s="541"/>
      <c r="F32" s="542"/>
      <c r="G32" s="543"/>
      <c r="H32" s="211">
        <f>H31*D32</f>
        <v>648.99999998190003</v>
      </c>
      <c r="I32" s="550"/>
      <c r="J32" s="551"/>
      <c r="K32" s="552"/>
      <c r="L32" s="211">
        <f>L31*D32</f>
        <v>648.99999998190003</v>
      </c>
      <c r="M32" s="550"/>
      <c r="N32" s="551"/>
      <c r="O32" s="552"/>
      <c r="P32" s="211">
        <f>P31*D32</f>
        <v>0</v>
      </c>
      <c r="Q32" s="550"/>
      <c r="R32" s="551"/>
      <c r="S32" s="552"/>
      <c r="T32" s="211">
        <f>T31*D32</f>
        <v>0</v>
      </c>
    </row>
    <row r="33" spans="2:20" s="210" customFormat="1" ht="21" customHeight="1" thickBot="1" x14ac:dyDescent="0.25">
      <c r="B33" s="252" t="s">
        <v>114</v>
      </c>
      <c r="C33" s="317">
        <f>(350*'II. Projekt'!C39*'II. Projekt'!H39)+(350*'II. Projekt'!C43*'II. Projekt'!H43)</f>
        <v>2800</v>
      </c>
      <c r="D33" s="313">
        <f>ROUND(IF(C31&lt;&gt;0,C33/C31,0),10)</f>
        <v>0.68326012690000004</v>
      </c>
      <c r="E33" s="544"/>
      <c r="F33" s="545"/>
      <c r="G33" s="546"/>
      <c r="H33" s="212">
        <f>H31*D33</f>
        <v>1400.0000000181001</v>
      </c>
      <c r="I33" s="553"/>
      <c r="J33" s="554"/>
      <c r="K33" s="555"/>
      <c r="L33" s="212">
        <f>L31*D33</f>
        <v>1400.0000000181001</v>
      </c>
      <c r="M33" s="553"/>
      <c r="N33" s="554"/>
      <c r="O33" s="555"/>
      <c r="P33" s="212">
        <f>P31*D33</f>
        <v>0</v>
      </c>
      <c r="Q33" s="553"/>
      <c r="R33" s="554"/>
      <c r="S33" s="555"/>
      <c r="T33" s="212">
        <f>T31*D33</f>
        <v>0</v>
      </c>
    </row>
    <row r="34" spans="2:20" s="204" customFormat="1" ht="25.5" customHeight="1" x14ac:dyDescent="0.15">
      <c r="B34" s="213" t="s">
        <v>203</v>
      </c>
    </row>
    <row r="35" spans="2:20" s="204" customFormat="1" ht="5.25" customHeight="1" x14ac:dyDescent="0.15"/>
    <row r="36" spans="2:20" s="204" customFormat="1" ht="9.75" x14ac:dyDescent="0.15">
      <c r="B36" s="203" t="s">
        <v>20</v>
      </c>
    </row>
    <row r="37" spans="2:20" s="204" customFormat="1" ht="12.75" customHeight="1" x14ac:dyDescent="0.15">
      <c r="B37" s="535" t="s">
        <v>183</v>
      </c>
      <c r="C37" s="535"/>
      <c r="D37" s="535"/>
      <c r="E37" s="535"/>
      <c r="F37" s="535"/>
      <c r="G37" s="535"/>
    </row>
    <row r="38" spans="2:20" s="204" customFormat="1" ht="12" customHeight="1" x14ac:dyDescent="0.15">
      <c r="B38" s="205" t="s">
        <v>205</v>
      </c>
    </row>
    <row r="39" spans="2:20" s="205" customFormat="1" ht="14.25" customHeight="1" x14ac:dyDescent="0.2">
      <c r="B39" s="529" t="s">
        <v>120</v>
      </c>
      <c r="C39" s="529"/>
      <c r="D39" s="529"/>
      <c r="E39" s="529"/>
      <c r="F39" s="529"/>
      <c r="G39" s="529"/>
      <c r="H39" s="529"/>
      <c r="I39" s="529"/>
      <c r="J39" s="529"/>
      <c r="K39" s="529"/>
      <c r="L39" s="529"/>
      <c r="M39" s="529"/>
      <c r="N39" s="529"/>
      <c r="O39" s="529"/>
      <c r="P39" s="529"/>
      <c r="Q39" s="529"/>
      <c r="R39" s="529"/>
      <c r="S39" s="529"/>
    </row>
    <row r="40" spans="2:20" s="204" customFormat="1" ht="21.75" customHeight="1" x14ac:dyDescent="0.15">
      <c r="B40" s="534" t="s">
        <v>116</v>
      </c>
      <c r="C40" s="534"/>
      <c r="D40" s="534"/>
      <c r="E40" s="534"/>
      <c r="F40" s="534"/>
      <c r="G40" s="534"/>
    </row>
    <row r="41" spans="2:20" s="204" customFormat="1" ht="21" customHeight="1" x14ac:dyDescent="0.15">
      <c r="B41" s="530" t="s">
        <v>117</v>
      </c>
      <c r="C41" s="530"/>
      <c r="D41" s="530"/>
      <c r="E41" s="530"/>
      <c r="F41" s="530"/>
      <c r="G41" s="530"/>
    </row>
    <row r="42" spans="2:20" s="204" customFormat="1" ht="27.75" customHeight="1" x14ac:dyDescent="0.15">
      <c r="B42" s="530" t="s">
        <v>118</v>
      </c>
      <c r="C42" s="530"/>
      <c r="D42" s="530"/>
      <c r="E42" s="530"/>
      <c r="F42" s="530"/>
      <c r="G42" s="530"/>
    </row>
    <row r="43" spans="2:20" s="204" customFormat="1" ht="29.25" customHeight="1" x14ac:dyDescent="0.15">
      <c r="B43" s="533" t="s">
        <v>119</v>
      </c>
      <c r="C43" s="533"/>
      <c r="D43" s="533"/>
      <c r="E43" s="533"/>
      <c r="F43" s="533"/>
      <c r="G43" s="533"/>
      <c r="H43" s="533"/>
      <c r="I43" s="533"/>
    </row>
    <row r="44" spans="2:20" s="204" customFormat="1" ht="21.75" customHeight="1" x14ac:dyDescent="0.15">
      <c r="B44" s="526" t="s">
        <v>199</v>
      </c>
      <c r="C44" s="526"/>
      <c r="D44" s="526"/>
      <c r="E44" s="526"/>
      <c r="F44" s="526"/>
      <c r="G44" s="526"/>
      <c r="H44" s="526"/>
      <c r="I44" s="526"/>
      <c r="J44" s="526"/>
    </row>
    <row r="45" spans="2:20" s="204" customFormat="1" ht="39.75" customHeight="1" x14ac:dyDescent="0.15">
      <c r="B45" s="526" t="s">
        <v>200</v>
      </c>
      <c r="C45" s="526"/>
      <c r="D45" s="526"/>
      <c r="E45" s="526"/>
      <c r="F45" s="526"/>
      <c r="G45" s="526"/>
      <c r="H45" s="526"/>
      <c r="I45" s="526"/>
      <c r="J45" s="526"/>
    </row>
    <row r="46" spans="2:20" ht="12.75" customHeight="1" x14ac:dyDescent="0.2"/>
    <row r="47" spans="2:20" ht="12.75" customHeight="1" x14ac:dyDescent="0.2"/>
    <row r="48" spans="2:2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</sheetData>
  <sheetProtection formatRows="0" insertRows="0" deleteColumns="0" deleteRows="0"/>
  <protectedRanges>
    <protectedRange sqref="B31:T33" name="Oblast11"/>
    <protectedRange sqref="A3:A4" name="Oblast9"/>
    <protectedRange sqref="B26:B28" name="Oblast7"/>
    <protectedRange sqref="I7:K8 M7:O8 Q7:S8 I10:K21 M10:O29 Q10:S29 I24:K29 I22 K22 I23 K23" name="Oblast5"/>
    <protectedRange sqref="E7:G8 E10:G22 J22 E24:G29 E23 G23" name="Oblast4"/>
    <protectedRange sqref="A14:B14 A29:B29" name="Oblast2"/>
    <protectedRange sqref="D32:D33" name="Oblast10"/>
    <protectedRange sqref="B7:B8 B10" name="Oblast2_2"/>
    <protectedRange sqref="B11:B13" name="Oblast7_1"/>
    <protectedRange sqref="B15:B17 B24" name="Oblast7_2"/>
    <protectedRange sqref="A18:B18" name="Oblast2_3"/>
    <protectedRange sqref="B19:B23" name="Oblast7_3"/>
    <protectedRange sqref="A25:B25" name="Oblast2_4"/>
    <protectedRange sqref="I9:K9 M9:O9 Q9:S9" name="Oblast5_1"/>
    <protectedRange sqref="E9:G9" name="Oblast4_1"/>
    <protectedRange sqref="B9" name="Oblast2_2_1"/>
    <protectedRange sqref="F23" name="Oblast4_2"/>
    <protectedRange sqref="J23" name="Oblast5_2"/>
  </protectedRanges>
  <mergeCells count="28">
    <mergeCell ref="B44:J44"/>
    <mergeCell ref="B45:J45"/>
    <mergeCell ref="A5:L5"/>
    <mergeCell ref="B39:S39"/>
    <mergeCell ref="B41:G41"/>
    <mergeCell ref="B42:G42"/>
    <mergeCell ref="A6:B6"/>
    <mergeCell ref="B43:I43"/>
    <mergeCell ref="B40:G40"/>
    <mergeCell ref="B37:G37"/>
    <mergeCell ref="M5:P5"/>
    <mergeCell ref="Q5:T5"/>
    <mergeCell ref="E31:G33"/>
    <mergeCell ref="I31:K33"/>
    <mergeCell ref="M31:O33"/>
    <mergeCell ref="Q31:S33"/>
    <mergeCell ref="J1:L1"/>
    <mergeCell ref="E3:H3"/>
    <mergeCell ref="I3:L3"/>
    <mergeCell ref="B1:D1"/>
    <mergeCell ref="F1:H1"/>
    <mergeCell ref="E4:H4"/>
    <mergeCell ref="I4:L4"/>
    <mergeCell ref="M4:P4"/>
    <mergeCell ref="Q4:T4"/>
    <mergeCell ref="A3:D4"/>
    <mergeCell ref="Q3:T3"/>
    <mergeCell ref="M3:P3"/>
  </mergeCells>
  <pageMargins left="0.51" right="0.23622047244094491" top="0.47244094488188981" bottom="0.19685039370078741" header="0.27559055118110237" footer="0.27559055118110237"/>
  <pageSetup paperSize="9" scale="75" pageOrder="overThenDown" orientation="landscape" r:id="rId1"/>
  <headerFooter alignWithMargins="0">
    <oddHeader>&amp;C&amp;8Příloha č.1 Výzvy X/2017 &amp;D&amp;T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showGridLines="0" view="pageBreakPreview" topLeftCell="A4" zoomScaleNormal="100" zoomScaleSheetLayoutView="100" workbookViewId="0">
      <selection activeCell="I6" sqref="I6"/>
    </sheetView>
  </sheetViews>
  <sheetFormatPr defaultColWidth="8" defaultRowHeight="14.25" x14ac:dyDescent="0.2"/>
  <cols>
    <col min="1" max="1" width="2" style="34" customWidth="1"/>
    <col min="2" max="2" width="4.140625" style="34" customWidth="1"/>
    <col min="3" max="3" width="9" style="34" customWidth="1"/>
    <col min="4" max="4" width="29" style="34" customWidth="1"/>
    <col min="5" max="5" width="10.7109375" style="34" customWidth="1"/>
    <col min="6" max="6" width="7.28515625" style="34" customWidth="1"/>
    <col min="7" max="9" width="9.140625" style="34" customWidth="1"/>
    <col min="10" max="13" width="10.85546875" style="34" customWidth="1"/>
    <col min="14" max="16384" width="8" style="34"/>
  </cols>
  <sheetData>
    <row r="1" spans="1:10" s="33" customFormat="1" ht="17.25" x14ac:dyDescent="0.3">
      <c r="A1" s="571" t="s">
        <v>69</v>
      </c>
      <c r="B1" s="571"/>
      <c r="C1" s="571"/>
      <c r="D1" s="571"/>
      <c r="E1" s="571"/>
      <c r="F1" s="571"/>
      <c r="G1" s="571"/>
    </row>
    <row r="2" spans="1:10" ht="22.5" customHeight="1" x14ac:dyDescent="0.25">
      <c r="A2" s="572" t="s">
        <v>78</v>
      </c>
      <c r="B2" s="572"/>
      <c r="C2" s="572"/>
      <c r="D2" s="572"/>
      <c r="E2" s="572"/>
      <c r="F2" s="572"/>
      <c r="G2" s="572"/>
    </row>
    <row r="3" spans="1:10" ht="9.75" customHeight="1" thickBot="1" x14ac:dyDescent="0.25">
      <c r="A3" s="97"/>
      <c r="B3" s="97"/>
      <c r="C3" s="98"/>
      <c r="D3" s="98"/>
      <c r="E3" s="98"/>
      <c r="F3" s="99"/>
      <c r="G3" s="99"/>
    </row>
    <row r="4" spans="1:10" s="35" customFormat="1" ht="24" customHeight="1" x14ac:dyDescent="0.25">
      <c r="A4" s="100"/>
      <c r="B4" s="573"/>
      <c r="C4" s="574"/>
      <c r="D4" s="574"/>
      <c r="E4" s="578" t="s">
        <v>58</v>
      </c>
      <c r="F4" s="578"/>
      <c r="G4" s="581" t="s">
        <v>212</v>
      </c>
      <c r="H4" s="582"/>
      <c r="I4" s="583"/>
      <c r="J4" s="247"/>
    </row>
    <row r="5" spans="1:10" s="35" customFormat="1" ht="21.75" customHeight="1" x14ac:dyDescent="0.2">
      <c r="A5" s="100"/>
      <c r="B5" s="575"/>
      <c r="C5" s="576"/>
      <c r="D5" s="576"/>
      <c r="E5" s="253" t="s">
        <v>77</v>
      </c>
      <c r="F5" s="253" t="s">
        <v>59</v>
      </c>
      <c r="G5" s="254">
        <v>2018</v>
      </c>
      <c r="H5" s="255">
        <v>2019</v>
      </c>
      <c r="I5" s="256">
        <v>2020</v>
      </c>
    </row>
    <row r="6" spans="1:10" s="35" customFormat="1" ht="18" customHeight="1" x14ac:dyDescent="0.2">
      <c r="A6" s="100"/>
      <c r="B6" s="257">
        <v>1</v>
      </c>
      <c r="C6" s="579" t="s">
        <v>48</v>
      </c>
      <c r="D6" s="580"/>
      <c r="E6" s="264">
        <f>'II. Projekt'!A49</f>
        <v>4098</v>
      </c>
      <c r="F6" s="265"/>
      <c r="G6" s="266"/>
      <c r="H6" s="266"/>
      <c r="I6" s="267"/>
    </row>
    <row r="7" spans="1:10" s="35" customFormat="1" ht="18" customHeight="1" x14ac:dyDescent="0.2">
      <c r="A7" s="100"/>
      <c r="B7" s="257">
        <v>2</v>
      </c>
      <c r="C7" s="577" t="s">
        <v>66</v>
      </c>
      <c r="D7" s="577"/>
      <c r="E7" s="264">
        <f>'III. Rozpočet projektu'!C31</f>
        <v>4098</v>
      </c>
      <c r="F7" s="268">
        <v>1</v>
      </c>
      <c r="G7" s="266"/>
      <c r="H7" s="266"/>
      <c r="I7" s="267"/>
    </row>
    <row r="8" spans="1:10" s="35" customFormat="1" ht="18" customHeight="1" x14ac:dyDescent="0.2">
      <c r="A8" s="100"/>
      <c r="B8" s="589">
        <v>3</v>
      </c>
      <c r="C8" s="587" t="s">
        <v>60</v>
      </c>
      <c r="D8" s="269" t="s">
        <v>214</v>
      </c>
      <c r="E8" s="264">
        <f>'III. Rozpočet projektu'!C32</f>
        <v>1298</v>
      </c>
      <c r="F8" s="270">
        <f>ROUND(IF(E7=0,0,E8/E7),10)</f>
        <v>0.31673987310000001</v>
      </c>
      <c r="G8" s="266"/>
      <c r="H8" s="266"/>
      <c r="I8" s="267"/>
    </row>
    <row r="9" spans="1:10" s="35" customFormat="1" ht="18" customHeight="1" thickBot="1" x14ac:dyDescent="0.25">
      <c r="A9" s="101"/>
      <c r="B9" s="590"/>
      <c r="C9" s="587"/>
      <c r="D9" s="269" t="s">
        <v>215</v>
      </c>
      <c r="E9" s="264">
        <f>'III. Rozpočet projektu'!C33</f>
        <v>2800</v>
      </c>
      <c r="F9" s="278">
        <f>ROUND(IF(E7=0,0,E9/E7),10)</f>
        <v>0.68326012690000004</v>
      </c>
      <c r="G9" s="271"/>
      <c r="H9" s="271"/>
      <c r="I9" s="272"/>
    </row>
    <row r="10" spans="1:10" s="35" customFormat="1" ht="18" customHeight="1" x14ac:dyDescent="0.2">
      <c r="A10" s="101"/>
      <c r="B10" s="590"/>
      <c r="C10" s="587"/>
      <c r="D10" s="273" t="s">
        <v>79</v>
      </c>
      <c r="E10" s="266"/>
      <c r="F10" s="278">
        <f>ROUND(IF(E7=0,0,E10/E7),10)</f>
        <v>0</v>
      </c>
      <c r="G10" s="274"/>
      <c r="H10" s="274"/>
      <c r="I10" s="274"/>
    </row>
    <row r="11" spans="1:10" s="35" customFormat="1" ht="18" customHeight="1" thickBot="1" x14ac:dyDescent="0.25">
      <c r="A11" s="101"/>
      <c r="B11" s="591"/>
      <c r="C11" s="588"/>
      <c r="D11" s="275" t="s">
        <v>80</v>
      </c>
      <c r="E11" s="271"/>
      <c r="F11" s="278">
        <f>ROUND(IF(E7=0,0,E11/E7),10)</f>
        <v>0</v>
      </c>
      <c r="G11" s="274"/>
      <c r="H11" s="274"/>
      <c r="I11" s="274"/>
    </row>
    <row r="12" spans="1:10" s="35" customFormat="1" ht="15.75" customHeight="1" x14ac:dyDescent="0.25">
      <c r="A12" s="101"/>
      <c r="B12" s="102"/>
      <c r="C12" s="103"/>
      <c r="D12" s="103"/>
      <c r="E12" s="103"/>
      <c r="F12" s="104"/>
      <c r="G12" s="96"/>
    </row>
    <row r="13" spans="1:10" s="35" customFormat="1" ht="15.75" customHeight="1" x14ac:dyDescent="0.25">
      <c r="A13" s="174" t="s">
        <v>172</v>
      </c>
      <c r="B13" s="175"/>
      <c r="C13" s="176"/>
      <c r="D13" s="176"/>
      <c r="E13" s="103"/>
      <c r="F13" s="277"/>
      <c r="G13" s="96"/>
    </row>
    <row r="14" spans="1:10" s="35" customFormat="1" ht="16.5" customHeight="1" thickBot="1" x14ac:dyDescent="0.3">
      <c r="A14" s="101"/>
      <c r="B14" s="586" t="s">
        <v>173</v>
      </c>
      <c r="C14" s="586"/>
      <c r="D14" s="586"/>
      <c r="E14" s="103"/>
      <c r="F14" s="104"/>
      <c r="G14" s="96"/>
    </row>
    <row r="15" spans="1:10" s="35" customFormat="1" ht="29.25" customHeight="1" thickBot="1" x14ac:dyDescent="0.25">
      <c r="A15" s="101"/>
      <c r="B15" s="584" t="s">
        <v>163</v>
      </c>
      <c r="C15" s="585"/>
      <c r="D15" s="561" t="s">
        <v>52</v>
      </c>
      <c r="E15" s="561"/>
      <c r="F15" s="561"/>
      <c r="G15" s="258" t="s">
        <v>164</v>
      </c>
    </row>
    <row r="16" spans="1:10" s="35" customFormat="1" ht="13.5" customHeight="1" x14ac:dyDescent="0.2">
      <c r="A16" s="101"/>
      <c r="B16" s="565" t="s">
        <v>213</v>
      </c>
      <c r="C16" s="566"/>
      <c r="D16" s="563" t="s">
        <v>165</v>
      </c>
      <c r="E16" s="563"/>
      <c r="F16" s="563"/>
      <c r="G16" s="259">
        <f>'II. Projekt'!C39</f>
        <v>4</v>
      </c>
    </row>
    <row r="17" spans="1:7" s="35" customFormat="1" ht="13.5" customHeight="1" x14ac:dyDescent="0.2">
      <c r="A17" s="101"/>
      <c r="B17" s="567"/>
      <c r="C17" s="568"/>
      <c r="D17" s="557" t="s">
        <v>166</v>
      </c>
      <c r="E17" s="557"/>
      <c r="F17" s="557"/>
      <c r="G17" s="259">
        <f>'II. Projekt'!H39</f>
        <v>1</v>
      </c>
    </row>
    <row r="18" spans="1:7" s="35" customFormat="1" ht="13.5" customHeight="1" x14ac:dyDescent="0.2">
      <c r="A18" s="101"/>
      <c r="B18" s="567"/>
      <c r="C18" s="568"/>
      <c r="D18" s="558" t="s">
        <v>185</v>
      </c>
      <c r="E18" s="559"/>
      <c r="F18" s="559"/>
      <c r="G18" s="260">
        <f>G16*G17</f>
        <v>4</v>
      </c>
    </row>
    <row r="19" spans="1:7" s="35" customFormat="1" ht="13.5" customHeight="1" x14ac:dyDescent="0.2">
      <c r="A19" s="101"/>
      <c r="B19" s="567"/>
      <c r="C19" s="568"/>
      <c r="D19" s="557" t="s">
        <v>167</v>
      </c>
      <c r="E19" s="557"/>
      <c r="F19" s="557"/>
      <c r="G19" s="259"/>
    </row>
    <row r="20" spans="1:7" s="35" customFormat="1" ht="13.5" customHeight="1" x14ac:dyDescent="0.2">
      <c r="A20" s="101"/>
      <c r="B20" s="567"/>
      <c r="C20" s="568"/>
      <c r="D20" s="562" t="s">
        <v>168</v>
      </c>
      <c r="E20" s="562"/>
      <c r="F20" s="562"/>
      <c r="G20" s="261">
        <f>ROUND(IF(G18=0,0,'III. Rozpočet projektu'!H33/G18),10)</f>
        <v>350.00000000450001</v>
      </c>
    </row>
    <row r="21" spans="1:7" s="35" customFormat="1" ht="13.5" customHeight="1" x14ac:dyDescent="0.2">
      <c r="A21" s="101"/>
      <c r="B21" s="567"/>
      <c r="C21" s="568"/>
      <c r="D21" s="557" t="s">
        <v>169</v>
      </c>
      <c r="E21" s="557"/>
      <c r="F21" s="557"/>
      <c r="G21" s="262">
        <f>'III. Rozpočet projektu'!E23/G17</f>
        <v>24</v>
      </c>
    </row>
    <row r="22" spans="1:7" s="35" customFormat="1" ht="13.5" customHeight="1" x14ac:dyDescent="0.2">
      <c r="A22" s="101"/>
      <c r="B22" s="567"/>
      <c r="C22" s="568"/>
      <c r="D22" s="556" t="s">
        <v>170</v>
      </c>
      <c r="E22" s="556"/>
      <c r="F22" s="556"/>
      <c r="G22" s="262">
        <f>'III. Rozpočet projektu'!F23</f>
        <v>18.75</v>
      </c>
    </row>
    <row r="23" spans="1:7" s="35" customFormat="1" ht="13.5" customHeight="1" thickBot="1" x14ac:dyDescent="0.25">
      <c r="A23" s="101"/>
      <c r="B23" s="569"/>
      <c r="C23" s="570"/>
      <c r="D23" s="560" t="s">
        <v>171</v>
      </c>
      <c r="E23" s="560"/>
      <c r="F23" s="560"/>
      <c r="G23" s="263"/>
    </row>
    <row r="24" spans="1:7" ht="23.25" customHeight="1" thickBot="1" x14ac:dyDescent="0.3">
      <c r="A24" s="102"/>
      <c r="B24" s="564" t="s">
        <v>174</v>
      </c>
      <c r="C24" s="564"/>
      <c r="D24" s="564"/>
      <c r="E24" s="103"/>
      <c r="F24" s="104"/>
      <c r="G24" s="105"/>
    </row>
    <row r="25" spans="1:7" ht="15" customHeight="1" thickBot="1" x14ac:dyDescent="0.25">
      <c r="B25" s="584" t="s">
        <v>163</v>
      </c>
      <c r="C25" s="585"/>
      <c r="D25" s="561" t="s">
        <v>52</v>
      </c>
      <c r="E25" s="561"/>
      <c r="F25" s="561"/>
      <c r="G25" s="258" t="s">
        <v>164</v>
      </c>
    </row>
    <row r="26" spans="1:7" ht="13.5" customHeight="1" x14ac:dyDescent="0.2">
      <c r="B26" s="565" t="s">
        <v>213</v>
      </c>
      <c r="C26" s="566"/>
      <c r="D26" s="563" t="s">
        <v>165</v>
      </c>
      <c r="E26" s="563"/>
      <c r="F26" s="563"/>
      <c r="G26" s="259">
        <f>'II. Projekt'!C43</f>
        <v>4</v>
      </c>
    </row>
    <row r="27" spans="1:7" ht="13.5" customHeight="1" x14ac:dyDescent="0.2">
      <c r="B27" s="567"/>
      <c r="C27" s="568"/>
      <c r="D27" s="557" t="s">
        <v>166</v>
      </c>
      <c r="E27" s="557"/>
      <c r="F27" s="557"/>
      <c r="G27" s="259">
        <f>'II. Projekt'!H43</f>
        <v>1</v>
      </c>
    </row>
    <row r="28" spans="1:7" ht="13.5" customHeight="1" x14ac:dyDescent="0.2">
      <c r="B28" s="567"/>
      <c r="C28" s="568"/>
      <c r="D28" s="558" t="s">
        <v>185</v>
      </c>
      <c r="E28" s="559"/>
      <c r="F28" s="559"/>
      <c r="G28" s="260">
        <f>G26*G27</f>
        <v>4</v>
      </c>
    </row>
    <row r="29" spans="1:7" ht="13.5" customHeight="1" x14ac:dyDescent="0.2">
      <c r="B29" s="567"/>
      <c r="C29" s="568"/>
      <c r="D29" s="557" t="s">
        <v>167</v>
      </c>
      <c r="E29" s="557"/>
      <c r="F29" s="557"/>
      <c r="G29" s="259"/>
    </row>
    <row r="30" spans="1:7" ht="13.5" customHeight="1" x14ac:dyDescent="0.2">
      <c r="B30" s="567"/>
      <c r="C30" s="568"/>
      <c r="D30" s="562" t="s">
        <v>168</v>
      </c>
      <c r="E30" s="562"/>
      <c r="F30" s="562"/>
      <c r="G30" s="261">
        <f>ROUND(IF(G28=0,0,'III. Rozpočet projektu'!L33/G28),10)</f>
        <v>350.00000000450001</v>
      </c>
    </row>
    <row r="31" spans="1:7" ht="13.5" customHeight="1" x14ac:dyDescent="0.2">
      <c r="B31" s="567"/>
      <c r="C31" s="568"/>
      <c r="D31" s="557" t="s">
        <v>169</v>
      </c>
      <c r="E31" s="557"/>
      <c r="F31" s="557"/>
      <c r="G31" s="262">
        <f>'III. Rozpočet projektu'!I23/G27</f>
        <v>24</v>
      </c>
    </row>
    <row r="32" spans="1:7" ht="13.5" customHeight="1" x14ac:dyDescent="0.2">
      <c r="B32" s="567"/>
      <c r="C32" s="568"/>
      <c r="D32" s="556" t="s">
        <v>170</v>
      </c>
      <c r="E32" s="556"/>
      <c r="F32" s="556"/>
      <c r="G32" s="262">
        <f>'III. Rozpočet projektu'!J23</f>
        <v>18.75</v>
      </c>
    </row>
    <row r="33" spans="1:7" ht="13.5" customHeight="1" thickBot="1" x14ac:dyDescent="0.25">
      <c r="B33" s="569"/>
      <c r="C33" s="570"/>
      <c r="D33" s="560" t="s">
        <v>171</v>
      </c>
      <c r="E33" s="560"/>
      <c r="F33" s="560"/>
      <c r="G33" s="263"/>
    </row>
    <row r="34" spans="1:7" ht="24" customHeight="1" thickBot="1" x14ac:dyDescent="0.3">
      <c r="A34" s="102"/>
      <c r="B34" s="564" t="s">
        <v>210</v>
      </c>
      <c r="C34" s="564"/>
      <c r="D34" s="564"/>
      <c r="E34" s="103"/>
      <c r="F34" s="104"/>
      <c r="G34" s="105"/>
    </row>
    <row r="35" spans="1:7" ht="15" customHeight="1" thickBot="1" x14ac:dyDescent="0.25">
      <c r="B35" s="584" t="s">
        <v>163</v>
      </c>
      <c r="C35" s="585"/>
      <c r="D35" s="561" t="s">
        <v>52</v>
      </c>
      <c r="E35" s="561"/>
      <c r="F35" s="561"/>
      <c r="G35" s="258" t="s">
        <v>164</v>
      </c>
    </row>
    <row r="36" spans="1:7" ht="13.5" customHeight="1" x14ac:dyDescent="0.2">
      <c r="B36" s="565" t="s">
        <v>213</v>
      </c>
      <c r="C36" s="566"/>
      <c r="D36" s="563" t="s">
        <v>165</v>
      </c>
      <c r="E36" s="563"/>
      <c r="F36" s="563"/>
      <c r="G36" s="259"/>
    </row>
    <row r="37" spans="1:7" ht="13.5" customHeight="1" x14ac:dyDescent="0.2">
      <c r="B37" s="567"/>
      <c r="C37" s="568"/>
      <c r="D37" s="557" t="s">
        <v>166</v>
      </c>
      <c r="E37" s="557"/>
      <c r="F37" s="557"/>
      <c r="G37" s="259"/>
    </row>
    <row r="38" spans="1:7" ht="13.5" customHeight="1" x14ac:dyDescent="0.2">
      <c r="B38" s="567"/>
      <c r="C38" s="568"/>
      <c r="D38" s="558" t="s">
        <v>185</v>
      </c>
      <c r="E38" s="559"/>
      <c r="F38" s="559"/>
      <c r="G38" s="260">
        <f>G36*G37</f>
        <v>0</v>
      </c>
    </row>
    <row r="39" spans="1:7" ht="13.5" customHeight="1" x14ac:dyDescent="0.2">
      <c r="B39" s="567"/>
      <c r="C39" s="568"/>
      <c r="D39" s="557" t="s">
        <v>167</v>
      </c>
      <c r="E39" s="557"/>
      <c r="F39" s="557"/>
      <c r="G39" s="259"/>
    </row>
    <row r="40" spans="1:7" ht="13.5" customHeight="1" x14ac:dyDescent="0.2">
      <c r="B40" s="567"/>
      <c r="C40" s="568"/>
      <c r="D40" s="562" t="s">
        <v>168</v>
      </c>
      <c r="E40" s="562"/>
      <c r="F40" s="562"/>
      <c r="G40" s="261">
        <f>ROUND(IF(G38=0,0,('III. Rozpočet projektu'!P33)/G38),10)</f>
        <v>0</v>
      </c>
    </row>
    <row r="41" spans="1:7" ht="13.5" customHeight="1" x14ac:dyDescent="0.2">
      <c r="B41" s="567"/>
      <c r="C41" s="568"/>
      <c r="D41" s="557" t="s">
        <v>169</v>
      </c>
      <c r="E41" s="557"/>
      <c r="F41" s="557"/>
      <c r="G41" s="262"/>
    </row>
    <row r="42" spans="1:7" ht="13.5" customHeight="1" x14ac:dyDescent="0.2">
      <c r="B42" s="567"/>
      <c r="C42" s="568"/>
      <c r="D42" s="556" t="s">
        <v>170</v>
      </c>
      <c r="E42" s="556"/>
      <c r="F42" s="556"/>
      <c r="G42" s="262"/>
    </row>
    <row r="43" spans="1:7" ht="13.5" customHeight="1" thickBot="1" x14ac:dyDescent="0.25">
      <c r="B43" s="569"/>
      <c r="C43" s="570"/>
      <c r="D43" s="560" t="s">
        <v>171</v>
      </c>
      <c r="E43" s="560"/>
      <c r="F43" s="560"/>
      <c r="G43" s="263"/>
    </row>
    <row r="44" spans="1:7" ht="18.75" customHeight="1" thickBot="1" x14ac:dyDescent="0.3">
      <c r="B44" s="592" t="s">
        <v>211</v>
      </c>
      <c r="C44" s="592"/>
      <c r="D44" s="592"/>
      <c r="E44" s="103"/>
      <c r="F44" s="104"/>
      <c r="G44" s="105"/>
    </row>
    <row r="45" spans="1:7" ht="15" thickBot="1" x14ac:dyDescent="0.25">
      <c r="B45" s="584" t="s">
        <v>163</v>
      </c>
      <c r="C45" s="585"/>
      <c r="D45" s="561" t="s">
        <v>52</v>
      </c>
      <c r="E45" s="561"/>
      <c r="F45" s="561"/>
      <c r="G45" s="258" t="s">
        <v>164</v>
      </c>
    </row>
    <row r="46" spans="1:7" ht="13.5" customHeight="1" x14ac:dyDescent="0.2">
      <c r="B46" s="565" t="s">
        <v>213</v>
      </c>
      <c r="C46" s="566"/>
      <c r="D46" s="563" t="s">
        <v>165</v>
      </c>
      <c r="E46" s="563"/>
      <c r="F46" s="563"/>
      <c r="G46" s="259"/>
    </row>
    <row r="47" spans="1:7" ht="13.5" customHeight="1" x14ac:dyDescent="0.2">
      <c r="B47" s="567"/>
      <c r="C47" s="568"/>
      <c r="D47" s="557" t="s">
        <v>166</v>
      </c>
      <c r="E47" s="557"/>
      <c r="F47" s="557"/>
      <c r="G47" s="259"/>
    </row>
    <row r="48" spans="1:7" ht="13.5" customHeight="1" x14ac:dyDescent="0.2">
      <c r="B48" s="567"/>
      <c r="C48" s="568"/>
      <c r="D48" s="558" t="s">
        <v>185</v>
      </c>
      <c r="E48" s="559"/>
      <c r="F48" s="559"/>
      <c r="G48" s="260">
        <f>G46*G47</f>
        <v>0</v>
      </c>
    </row>
    <row r="49" spans="2:7" ht="13.5" customHeight="1" x14ac:dyDescent="0.2">
      <c r="B49" s="567"/>
      <c r="C49" s="568"/>
      <c r="D49" s="557" t="s">
        <v>167</v>
      </c>
      <c r="E49" s="557"/>
      <c r="F49" s="557"/>
      <c r="G49" s="259"/>
    </row>
    <row r="50" spans="2:7" ht="13.5" customHeight="1" x14ac:dyDescent="0.2">
      <c r="B50" s="567"/>
      <c r="C50" s="568"/>
      <c r="D50" s="562" t="s">
        <v>168</v>
      </c>
      <c r="E50" s="562"/>
      <c r="F50" s="562"/>
      <c r="G50" s="261">
        <f>ROUND(IF(G48=0,0,('III. Rozpočet projektu'!T33)/G48),10)</f>
        <v>0</v>
      </c>
    </row>
    <row r="51" spans="2:7" ht="13.5" customHeight="1" x14ac:dyDescent="0.2">
      <c r="B51" s="567"/>
      <c r="C51" s="568"/>
      <c r="D51" s="557" t="s">
        <v>169</v>
      </c>
      <c r="E51" s="557"/>
      <c r="F51" s="557"/>
      <c r="G51" s="262"/>
    </row>
    <row r="52" spans="2:7" ht="13.5" customHeight="1" x14ac:dyDescent="0.2">
      <c r="B52" s="567"/>
      <c r="C52" s="568"/>
      <c r="D52" s="556" t="s">
        <v>170</v>
      </c>
      <c r="E52" s="556"/>
      <c r="F52" s="556"/>
      <c r="G52" s="262"/>
    </row>
    <row r="53" spans="2:7" ht="13.5" customHeight="1" thickBot="1" x14ac:dyDescent="0.25">
      <c r="B53" s="569"/>
      <c r="C53" s="570"/>
      <c r="D53" s="560" t="s">
        <v>171</v>
      </c>
      <c r="E53" s="560"/>
      <c r="F53" s="560"/>
      <c r="G53" s="263"/>
    </row>
    <row r="54" spans="2:7" x14ac:dyDescent="0.2">
      <c r="B54" s="276" t="s">
        <v>190</v>
      </c>
    </row>
  </sheetData>
  <sheetProtection selectLockedCells="1" selectUnlockedCells="1"/>
  <mergeCells count="57">
    <mergeCell ref="B45:C45"/>
    <mergeCell ref="D45:F45"/>
    <mergeCell ref="B46:C53"/>
    <mergeCell ref="D46:F46"/>
    <mergeCell ref="D47:F47"/>
    <mergeCell ref="D48:F48"/>
    <mergeCell ref="D49:F49"/>
    <mergeCell ref="D50:F50"/>
    <mergeCell ref="D51:F51"/>
    <mergeCell ref="D52:F52"/>
    <mergeCell ref="D53:F53"/>
    <mergeCell ref="D33:F33"/>
    <mergeCell ref="C8:C11"/>
    <mergeCell ref="B8:B11"/>
    <mergeCell ref="B34:D34"/>
    <mergeCell ref="B44:D44"/>
    <mergeCell ref="D42:F42"/>
    <mergeCell ref="D43:F43"/>
    <mergeCell ref="B35:C35"/>
    <mergeCell ref="D35:F35"/>
    <mergeCell ref="B36:C43"/>
    <mergeCell ref="D36:F36"/>
    <mergeCell ref="D37:F37"/>
    <mergeCell ref="D38:F38"/>
    <mergeCell ref="D39:F39"/>
    <mergeCell ref="D40:F40"/>
    <mergeCell ref="D41:F41"/>
    <mergeCell ref="B15:C15"/>
    <mergeCell ref="D15:F15"/>
    <mergeCell ref="B14:D14"/>
    <mergeCell ref="B25:C25"/>
    <mergeCell ref="B16:C23"/>
    <mergeCell ref="D16:F16"/>
    <mergeCell ref="D17:F17"/>
    <mergeCell ref="A1:G1"/>
    <mergeCell ref="A2:G2"/>
    <mergeCell ref="B4:D5"/>
    <mergeCell ref="C7:D7"/>
    <mergeCell ref="E4:F4"/>
    <mergeCell ref="C6:D6"/>
    <mergeCell ref="G4:I4"/>
    <mergeCell ref="D32:F32"/>
    <mergeCell ref="D27:F27"/>
    <mergeCell ref="D29:F29"/>
    <mergeCell ref="D18:F18"/>
    <mergeCell ref="D28:F28"/>
    <mergeCell ref="D23:F23"/>
    <mergeCell ref="D19:F19"/>
    <mergeCell ref="D25:F25"/>
    <mergeCell ref="D20:F20"/>
    <mergeCell ref="D21:F21"/>
    <mergeCell ref="D22:F22"/>
    <mergeCell ref="D26:F26"/>
    <mergeCell ref="D30:F30"/>
    <mergeCell ref="B24:D24"/>
    <mergeCell ref="D31:F31"/>
    <mergeCell ref="B26:C33"/>
  </mergeCells>
  <pageMargins left="0.78740157480314965" right="0.78740157480314965" top="0.51181102362204722" bottom="1.1811023622047245" header="0.51181102362204722" footer="0.39370078740157483"/>
  <pageSetup paperSize="9" scale="88" firstPageNumber="0" orientation="portrait" r:id="rId1"/>
  <headerFooter alignWithMargins="0">
    <oddHeader xml:space="preserve">&amp;R&amp;9Příloha č. 1
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K24"/>
  <sheetViews>
    <sheetView showGridLines="0" view="pageBreakPreview" topLeftCell="A10" zoomScaleNormal="100" zoomScaleSheetLayoutView="100" workbookViewId="0">
      <selection activeCell="G23" sqref="G23"/>
    </sheetView>
  </sheetViews>
  <sheetFormatPr defaultRowHeight="12.75" x14ac:dyDescent="0.2"/>
  <cols>
    <col min="1" max="1" width="25.5703125" style="14" customWidth="1"/>
    <col min="2" max="2" width="11.140625" style="14" customWidth="1"/>
    <col min="3" max="3" width="8.42578125" style="14" customWidth="1"/>
    <col min="4" max="4" width="19.140625" style="14" customWidth="1"/>
    <col min="5" max="5" width="19.42578125" style="14" customWidth="1"/>
    <col min="6" max="6" width="11.5703125" style="14" customWidth="1"/>
    <col min="7" max="7" width="8.140625" style="14" customWidth="1"/>
    <col min="8" max="8" width="3.28515625" style="14" customWidth="1"/>
    <col min="9" max="9" width="2.85546875" style="14" customWidth="1"/>
    <col min="10" max="10" width="2.28515625" style="14" customWidth="1"/>
    <col min="11" max="11" width="18.85546875" style="14" customWidth="1"/>
    <col min="12" max="16384" width="9.140625" style="14"/>
  </cols>
  <sheetData>
    <row r="1" spans="1:11" ht="17.25" x14ac:dyDescent="0.3">
      <c r="A1" s="389" t="s">
        <v>70</v>
      </c>
      <c r="B1" s="389"/>
      <c r="C1" s="389"/>
      <c r="D1" s="389"/>
      <c r="E1" s="389"/>
      <c r="F1" s="389"/>
    </row>
    <row r="2" spans="1:11" ht="15" thickBot="1" x14ac:dyDescent="0.3">
      <c r="A2" s="60"/>
      <c r="B2" s="60"/>
      <c r="C2" s="60"/>
      <c r="D2" s="60"/>
      <c r="E2" s="60"/>
      <c r="F2" s="60"/>
      <c r="G2" s="16"/>
      <c r="H2" s="16"/>
      <c r="I2" s="15"/>
      <c r="J2" s="15"/>
      <c r="K2" s="15"/>
    </row>
    <row r="3" spans="1:11" ht="31.5" customHeight="1" x14ac:dyDescent="0.2">
      <c r="A3" s="593" t="s">
        <v>25</v>
      </c>
      <c r="B3" s="594"/>
      <c r="C3" s="594"/>
      <c r="D3" s="594"/>
      <c r="E3" s="594"/>
      <c r="F3" s="595"/>
      <c r="G3" s="17"/>
      <c r="H3" s="17"/>
      <c r="I3" s="17"/>
      <c r="J3" s="13"/>
    </row>
    <row r="4" spans="1:11" ht="21.75" customHeight="1" x14ac:dyDescent="0.2">
      <c r="A4" s="596" t="s">
        <v>18</v>
      </c>
      <c r="B4" s="331"/>
      <c r="C4" s="331"/>
      <c r="D4" s="331"/>
      <c r="E4" s="331"/>
      <c r="F4" s="597"/>
      <c r="G4" s="17"/>
      <c r="H4" s="17"/>
      <c r="I4" s="17"/>
      <c r="J4" s="13"/>
    </row>
    <row r="5" spans="1:11" ht="27" customHeight="1" x14ac:dyDescent="0.2">
      <c r="A5" s="596" t="s">
        <v>71</v>
      </c>
      <c r="B5" s="331"/>
      <c r="C5" s="331"/>
      <c r="D5" s="331"/>
      <c r="E5" s="331"/>
      <c r="F5" s="597"/>
      <c r="G5" s="17"/>
      <c r="H5" s="17"/>
      <c r="I5" s="17"/>
      <c r="J5" s="13"/>
    </row>
    <row r="6" spans="1:11" ht="27" customHeight="1" x14ac:dyDescent="0.2">
      <c r="A6" s="601" t="s">
        <v>72</v>
      </c>
      <c r="B6" s="602"/>
      <c r="C6" s="602"/>
      <c r="D6" s="602"/>
      <c r="E6" s="602"/>
      <c r="F6" s="603"/>
      <c r="G6"/>
      <c r="H6"/>
      <c r="I6"/>
      <c r="J6"/>
    </row>
    <row r="7" spans="1:11" ht="19.5" customHeight="1" x14ac:dyDescent="0.25">
      <c r="A7" s="601" t="s">
        <v>81</v>
      </c>
      <c r="B7" s="602"/>
      <c r="C7" s="602"/>
      <c r="D7" s="602"/>
      <c r="E7" s="109"/>
      <c r="F7" s="106"/>
      <c r="G7"/>
      <c r="H7"/>
      <c r="I7"/>
      <c r="J7"/>
    </row>
    <row r="8" spans="1:11" ht="19.5" customHeight="1" x14ac:dyDescent="0.25">
      <c r="A8" s="601" t="s">
        <v>23</v>
      </c>
      <c r="B8" s="602"/>
      <c r="C8" s="602"/>
      <c r="D8" s="602"/>
      <c r="E8" s="109"/>
      <c r="F8" s="106"/>
      <c r="G8"/>
      <c r="H8"/>
      <c r="I8"/>
      <c r="J8"/>
    </row>
    <row r="9" spans="1:11" ht="19.5" customHeight="1" x14ac:dyDescent="0.2">
      <c r="A9" s="596" t="s">
        <v>73</v>
      </c>
      <c r="B9" s="331"/>
      <c r="C9" s="331"/>
      <c r="D9" s="331"/>
      <c r="E9" s="331"/>
      <c r="F9" s="597"/>
      <c r="G9" s="11"/>
      <c r="H9" s="11"/>
      <c r="I9" s="11"/>
    </row>
    <row r="10" spans="1:11" ht="19.5" customHeight="1" x14ac:dyDescent="0.2">
      <c r="A10" s="604" t="s">
        <v>87</v>
      </c>
      <c r="B10" s="605"/>
      <c r="C10" s="605"/>
      <c r="D10" s="605"/>
      <c r="E10" s="605"/>
      <c r="F10" s="606"/>
      <c r="G10" s="11"/>
      <c r="H10" s="11"/>
      <c r="I10" s="11"/>
    </row>
    <row r="11" spans="1:11" ht="33" customHeight="1" x14ac:dyDescent="0.2">
      <c r="A11" s="601" t="s">
        <v>85</v>
      </c>
      <c r="B11" s="602"/>
      <c r="C11" s="602"/>
      <c r="D11" s="602"/>
      <c r="E11" s="602"/>
      <c r="F11" s="603"/>
      <c r="G11" s="11"/>
      <c r="H11" s="11"/>
      <c r="I11" s="11"/>
    </row>
    <row r="12" spans="1:11" ht="19.5" customHeight="1" x14ac:dyDescent="0.2">
      <c r="A12" s="604" t="s">
        <v>90</v>
      </c>
      <c r="B12" s="605"/>
      <c r="C12" s="605"/>
      <c r="D12" s="605"/>
      <c r="E12" s="605"/>
      <c r="F12" s="606"/>
      <c r="G12" s="11"/>
      <c r="H12" s="11"/>
      <c r="I12" s="11"/>
    </row>
    <row r="13" spans="1:11" ht="31.5" customHeight="1" thickBot="1" x14ac:dyDescent="0.25">
      <c r="A13" s="598" t="s">
        <v>86</v>
      </c>
      <c r="B13" s="599"/>
      <c r="C13" s="599"/>
      <c r="D13" s="599"/>
      <c r="E13" s="599"/>
      <c r="F13" s="600"/>
    </row>
    <row r="14" spans="1:11" ht="20.25" customHeight="1" x14ac:dyDescent="0.25">
      <c r="A14" s="610" t="s">
        <v>46</v>
      </c>
      <c r="B14" s="611"/>
      <c r="C14" s="611"/>
      <c r="D14" s="611"/>
      <c r="E14" s="611"/>
      <c r="F14" s="612"/>
    </row>
    <row r="15" spans="1:11" ht="123" customHeight="1" thickBot="1" x14ac:dyDescent="0.25">
      <c r="A15" s="628" t="s">
        <v>122</v>
      </c>
      <c r="B15" s="629"/>
      <c r="C15" s="629"/>
      <c r="D15" s="629"/>
      <c r="E15" s="629"/>
      <c r="F15" s="630"/>
    </row>
    <row r="16" spans="1:11" ht="60" customHeight="1" thickBot="1" x14ac:dyDescent="0.25">
      <c r="A16" s="616" t="s">
        <v>82</v>
      </c>
      <c r="B16" s="617"/>
      <c r="C16" s="617"/>
      <c r="D16" s="617"/>
      <c r="E16" s="617"/>
      <c r="F16" s="618"/>
    </row>
    <row r="17" spans="1:11" ht="24.75" customHeight="1" x14ac:dyDescent="0.25">
      <c r="A17" s="607" t="s">
        <v>89</v>
      </c>
      <c r="B17" s="608"/>
      <c r="C17" s="608"/>
      <c r="D17" s="608"/>
      <c r="E17" s="608"/>
      <c r="F17" s="609"/>
    </row>
    <row r="18" spans="1:11" ht="118.5" customHeight="1" thickBot="1" x14ac:dyDescent="0.25">
      <c r="A18" s="619" t="s">
        <v>83</v>
      </c>
      <c r="B18" s="620"/>
      <c r="C18" s="620"/>
      <c r="D18" s="620"/>
      <c r="E18" s="620"/>
      <c r="F18" s="621"/>
    </row>
    <row r="19" spans="1:11" ht="21" customHeight="1" x14ac:dyDescent="0.2">
      <c r="A19" s="57" t="s">
        <v>12</v>
      </c>
      <c r="B19" s="625"/>
      <c r="C19" s="626"/>
      <c r="D19" s="626"/>
      <c r="E19" s="626"/>
      <c r="F19" s="627"/>
      <c r="G19" s="18"/>
      <c r="H19" s="18"/>
      <c r="I19" s="18"/>
      <c r="J19" s="18"/>
      <c r="K19" s="16"/>
    </row>
    <row r="20" spans="1:11" ht="23.25" customHeight="1" x14ac:dyDescent="0.2">
      <c r="A20" s="107" t="s">
        <v>19</v>
      </c>
      <c r="B20" s="622"/>
      <c r="C20" s="623"/>
      <c r="D20" s="623"/>
      <c r="E20" s="623"/>
      <c r="F20" s="624"/>
      <c r="G20" s="18"/>
      <c r="H20" s="18"/>
      <c r="I20" s="18"/>
      <c r="J20" s="19"/>
      <c r="K20" s="16"/>
    </row>
    <row r="21" spans="1:11" ht="57.75" customHeight="1" x14ac:dyDescent="0.2">
      <c r="A21" s="107" t="s">
        <v>24</v>
      </c>
      <c r="B21" s="622"/>
      <c r="C21" s="623"/>
      <c r="D21" s="623"/>
      <c r="E21" s="623"/>
      <c r="F21" s="624"/>
      <c r="G21" s="18"/>
      <c r="H21" s="18"/>
      <c r="I21" s="18"/>
      <c r="J21" s="19"/>
      <c r="K21" s="16"/>
    </row>
    <row r="22" spans="1:11" ht="33.75" customHeight="1" thickBot="1" x14ac:dyDescent="0.25">
      <c r="A22" s="108" t="s">
        <v>13</v>
      </c>
      <c r="B22" s="613"/>
      <c r="C22" s="614"/>
      <c r="D22" s="614"/>
      <c r="E22" s="614"/>
      <c r="F22" s="615"/>
      <c r="G22" s="18"/>
      <c r="H22" s="18"/>
      <c r="I22" s="18"/>
      <c r="J22" s="19"/>
      <c r="K22" s="16"/>
    </row>
    <row r="23" spans="1:11" ht="28.5" customHeight="1" x14ac:dyDescent="0.25">
      <c r="A23" s="60"/>
      <c r="B23" s="60"/>
      <c r="C23" s="60"/>
      <c r="D23" s="60"/>
      <c r="E23" s="91"/>
      <c r="F23" s="94"/>
      <c r="G23" s="16"/>
      <c r="H23" s="16"/>
      <c r="I23" s="16"/>
      <c r="J23" s="16"/>
      <c r="K23" s="16"/>
    </row>
    <row r="24" spans="1:11" ht="12.75" customHeight="1" x14ac:dyDescent="0.2">
      <c r="A24" s="20"/>
      <c r="B24" s="12"/>
      <c r="C24" s="12"/>
      <c r="D24" s="12"/>
      <c r="E24" s="12"/>
      <c r="F24" s="12"/>
      <c r="G24" s="12"/>
      <c r="H24" s="12"/>
      <c r="I24" s="12"/>
    </row>
  </sheetData>
  <mergeCells count="21">
    <mergeCell ref="A17:F17"/>
    <mergeCell ref="A14:F14"/>
    <mergeCell ref="B22:F22"/>
    <mergeCell ref="A9:F9"/>
    <mergeCell ref="A10:F10"/>
    <mergeCell ref="A16:F16"/>
    <mergeCell ref="A18:F18"/>
    <mergeCell ref="B20:F20"/>
    <mergeCell ref="B21:F21"/>
    <mergeCell ref="B19:F19"/>
    <mergeCell ref="A15:F15"/>
    <mergeCell ref="A1:F1"/>
    <mergeCell ref="A3:F3"/>
    <mergeCell ref="A4:F4"/>
    <mergeCell ref="A5:F5"/>
    <mergeCell ref="A13:F13"/>
    <mergeCell ref="A7:D7"/>
    <mergeCell ref="A11:F11"/>
    <mergeCell ref="A6:F6"/>
    <mergeCell ref="A12:F12"/>
    <mergeCell ref="A8:D8"/>
  </mergeCells>
  <dataValidations count="2">
    <dataValidation type="list" allowBlank="1" showInputMessage="1" showErrorMessage="1" sqref="E7">
      <formula1>"investiční,neinvestiční "</formula1>
    </dataValidation>
    <dataValidation type="list" allowBlank="1" showInputMessage="1" showErrorMessage="1" prompt="vyberte z možností" sqref="E8">
      <formula1>"žadatel JE,žadatel NENÍ"</formula1>
    </dataValidation>
  </dataValidations>
  <pageMargins left="0.78740157480314965" right="0.78740157480314965" top="0.51181102362204722" bottom="1.1811023622047245" header="0" footer="0.39370078740157483"/>
  <pageSetup paperSize="9" scale="84" orientation="portrait" horizontalDpi="1800" verticalDpi="1800" r:id="rId1"/>
  <headerFooter alignWithMargins="0">
    <oddHeader xml:space="preserve">&amp;R&amp;9Příloha č. 1
&amp;10
</oddHeader>
    <oddFooter>&amp;L&amp;G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FFFF00"/>
    <pageSetUpPr fitToPage="1"/>
  </sheetPr>
  <dimension ref="A1:L217"/>
  <sheetViews>
    <sheetView showGridLines="0" topLeftCell="A4" zoomScale="85" zoomScaleNormal="85" zoomScaleSheetLayoutView="100" workbookViewId="0">
      <selection activeCell="C42" sqref="C42"/>
    </sheetView>
  </sheetViews>
  <sheetFormatPr defaultRowHeight="12.75" x14ac:dyDescent="0.2"/>
  <cols>
    <col min="1" max="1" width="28.5703125" style="12" customWidth="1"/>
    <col min="2" max="2" width="2.5703125" style="12" customWidth="1"/>
    <col min="3" max="3" width="112.85546875" style="12" customWidth="1"/>
    <col min="4" max="4" width="34.85546875" style="12" customWidth="1"/>
    <col min="5" max="16384" width="9.140625" style="12"/>
  </cols>
  <sheetData>
    <row r="1" spans="1:10" s="280" customFormat="1" ht="12" x14ac:dyDescent="0.2">
      <c r="A1" s="279" t="s">
        <v>14</v>
      </c>
    </row>
    <row r="2" spans="1:10" s="281" customFormat="1" ht="12" x14ac:dyDescent="0.2"/>
    <row r="3" spans="1:10" s="281" customFormat="1" ht="12" x14ac:dyDescent="0.2">
      <c r="A3" s="631" t="s">
        <v>84</v>
      </c>
      <c r="B3" s="631"/>
      <c r="C3" s="631"/>
    </row>
    <row r="4" spans="1:10" s="281" customFormat="1" ht="12" x14ac:dyDescent="0.2">
      <c r="A4" s="282"/>
      <c r="B4" s="282"/>
    </row>
    <row r="5" spans="1:10" s="281" customFormat="1" ht="12" x14ac:dyDescent="0.2">
      <c r="A5" s="632" t="s">
        <v>68</v>
      </c>
      <c r="B5" s="632"/>
      <c r="C5" s="632"/>
    </row>
    <row r="6" spans="1:10" s="281" customFormat="1" ht="12" x14ac:dyDescent="0.2"/>
    <row r="7" spans="1:10" s="284" customFormat="1" ht="12" x14ac:dyDescent="0.2">
      <c r="B7" s="285"/>
      <c r="C7" s="286" t="s">
        <v>178</v>
      </c>
      <c r="D7" s="287"/>
      <c r="E7" s="287"/>
      <c r="F7" s="287"/>
      <c r="G7" s="287"/>
      <c r="H7" s="287"/>
      <c r="I7" s="287"/>
      <c r="J7" s="287"/>
    </row>
    <row r="8" spans="1:10" s="284" customFormat="1" ht="12" x14ac:dyDescent="0.2">
      <c r="B8" s="285"/>
      <c r="C8" s="286" t="s">
        <v>216</v>
      </c>
      <c r="D8" s="287"/>
      <c r="E8" s="287"/>
      <c r="F8" s="287"/>
      <c r="G8" s="287"/>
      <c r="H8" s="287"/>
      <c r="I8" s="287"/>
      <c r="J8" s="287"/>
    </row>
    <row r="9" spans="1:10" s="284" customFormat="1" ht="12" x14ac:dyDescent="0.2">
      <c r="B9" s="285"/>
      <c r="C9" s="286" t="s">
        <v>75</v>
      </c>
      <c r="D9" s="287"/>
      <c r="E9" s="287"/>
      <c r="F9" s="287"/>
      <c r="G9" s="287"/>
      <c r="H9" s="287"/>
      <c r="I9" s="287"/>
      <c r="J9" s="287"/>
    </row>
    <row r="10" spans="1:10" s="284" customFormat="1" ht="12" x14ac:dyDescent="0.2">
      <c r="B10" s="285"/>
      <c r="C10" s="288" t="s">
        <v>196</v>
      </c>
      <c r="D10" s="288"/>
      <c r="E10" s="288"/>
      <c r="F10" s="288"/>
      <c r="G10" s="288"/>
      <c r="H10" s="288"/>
      <c r="I10" s="288"/>
      <c r="J10" s="288"/>
    </row>
    <row r="11" spans="1:10" s="284" customFormat="1" ht="12" x14ac:dyDescent="0.2">
      <c r="C11" s="287"/>
      <c r="D11" s="287"/>
      <c r="E11" s="287"/>
      <c r="F11" s="287"/>
      <c r="G11" s="287"/>
      <c r="H11" s="287"/>
      <c r="I11" s="287"/>
      <c r="J11" s="287"/>
    </row>
    <row r="12" spans="1:10" s="280" customFormat="1" ht="12" x14ac:dyDescent="0.2">
      <c r="A12" s="632" t="s">
        <v>67</v>
      </c>
      <c r="B12" s="632"/>
      <c r="C12" s="632"/>
    </row>
    <row r="13" spans="1:10" s="305" customFormat="1" ht="12" x14ac:dyDescent="0.2">
      <c r="A13" s="304"/>
      <c r="B13" s="290"/>
      <c r="C13" s="294" t="s">
        <v>198</v>
      </c>
    </row>
    <row r="14" spans="1:10" s="289" customFormat="1" ht="12" customHeight="1" x14ac:dyDescent="0.2">
      <c r="B14" s="290"/>
      <c r="C14" s="291" t="s">
        <v>181</v>
      </c>
      <c r="D14" s="292"/>
      <c r="E14" s="292"/>
      <c r="F14" s="292"/>
      <c r="G14" s="292"/>
      <c r="H14" s="292"/>
      <c r="I14" s="292"/>
      <c r="J14" s="292"/>
    </row>
    <row r="15" spans="1:10" s="289" customFormat="1" ht="12" customHeight="1" x14ac:dyDescent="0.2">
      <c r="B15" s="290"/>
      <c r="C15" s="314" t="s">
        <v>180</v>
      </c>
      <c r="D15" s="292"/>
      <c r="E15" s="292"/>
      <c r="F15" s="292"/>
      <c r="G15" s="292"/>
      <c r="H15" s="292"/>
      <c r="I15" s="292"/>
      <c r="J15" s="292"/>
    </row>
    <row r="16" spans="1:10" s="289" customFormat="1" ht="12" customHeight="1" x14ac:dyDescent="0.2">
      <c r="B16" s="290"/>
      <c r="C16" s="293" t="s">
        <v>220</v>
      </c>
      <c r="D16" s="292"/>
      <c r="E16" s="292"/>
      <c r="F16" s="292"/>
      <c r="G16" s="292"/>
      <c r="H16" s="292"/>
      <c r="I16" s="292"/>
      <c r="J16" s="292"/>
    </row>
    <row r="17" spans="1:12" s="306" customFormat="1" ht="17.25" customHeight="1" x14ac:dyDescent="0.2">
      <c r="B17" s="307"/>
      <c r="C17" s="308"/>
      <c r="D17" s="309"/>
      <c r="E17" s="309"/>
      <c r="F17" s="309"/>
      <c r="G17" s="309"/>
      <c r="H17" s="309"/>
      <c r="I17" s="309"/>
      <c r="J17" s="309"/>
    </row>
    <row r="18" spans="1:12" s="289" customFormat="1" ht="17.25" customHeight="1" x14ac:dyDescent="0.2">
      <c r="B18" s="311" t="s">
        <v>217</v>
      </c>
      <c r="C18" s="310"/>
      <c r="D18" s="292"/>
      <c r="E18" s="292"/>
      <c r="F18" s="292"/>
      <c r="G18" s="292"/>
      <c r="H18" s="292"/>
      <c r="I18" s="292"/>
      <c r="J18" s="292"/>
    </row>
    <row r="19" spans="1:12" s="289" customFormat="1" ht="39.75" customHeight="1" x14ac:dyDescent="0.2">
      <c r="B19" s="290"/>
      <c r="C19" s="291" t="s">
        <v>179</v>
      </c>
      <c r="D19" s="292"/>
      <c r="E19" s="292"/>
      <c r="F19" s="292"/>
      <c r="G19" s="292"/>
      <c r="H19" s="292"/>
      <c r="I19" s="292"/>
      <c r="J19" s="292"/>
    </row>
    <row r="20" spans="1:12" s="289" customFormat="1" ht="27" customHeight="1" x14ac:dyDescent="0.2">
      <c r="B20" s="290"/>
      <c r="C20" s="291" t="s">
        <v>197</v>
      </c>
      <c r="D20" s="292"/>
      <c r="E20" s="292"/>
      <c r="F20" s="292"/>
      <c r="G20" s="292"/>
      <c r="H20" s="292"/>
      <c r="I20" s="292"/>
      <c r="J20" s="292"/>
    </row>
    <row r="21" spans="1:12" s="306" customFormat="1" ht="19.5" customHeight="1" x14ac:dyDescent="0.2">
      <c r="B21" s="304"/>
      <c r="C21" s="304"/>
      <c r="D21" s="309"/>
      <c r="E21" s="309"/>
      <c r="F21" s="309"/>
      <c r="G21" s="309"/>
      <c r="H21" s="309"/>
      <c r="I21" s="309"/>
      <c r="J21" s="309"/>
    </row>
    <row r="22" spans="1:12" s="289" customFormat="1" ht="19.5" customHeight="1" x14ac:dyDescent="0.2">
      <c r="B22" s="311" t="s">
        <v>218</v>
      </c>
      <c r="C22" s="283"/>
      <c r="D22" s="292"/>
      <c r="E22" s="292"/>
      <c r="F22" s="292"/>
      <c r="G22" s="292"/>
      <c r="H22" s="292"/>
      <c r="I22" s="292"/>
      <c r="J22" s="292"/>
    </row>
    <row r="23" spans="1:12" s="289" customFormat="1" ht="26.25" customHeight="1" x14ac:dyDescent="0.2">
      <c r="B23" s="290"/>
      <c r="C23" s="294" t="s">
        <v>221</v>
      </c>
      <c r="D23" s="292"/>
      <c r="E23" s="292"/>
      <c r="F23" s="292"/>
      <c r="G23" s="292"/>
      <c r="H23" s="292"/>
      <c r="I23" s="292"/>
      <c r="J23" s="292"/>
    </row>
    <row r="24" spans="1:12" s="289" customFormat="1" ht="54" customHeight="1" x14ac:dyDescent="0.2">
      <c r="B24" s="290"/>
      <c r="C24" s="294" t="s">
        <v>222</v>
      </c>
      <c r="D24" s="292"/>
      <c r="E24" s="292"/>
      <c r="F24" s="292"/>
      <c r="G24" s="292"/>
      <c r="H24" s="292"/>
      <c r="I24" s="292"/>
      <c r="J24" s="292"/>
    </row>
    <row r="25" spans="1:12" s="289" customFormat="1" ht="18" customHeight="1" x14ac:dyDescent="0.2">
      <c r="C25" s="295"/>
      <c r="D25" s="292"/>
      <c r="E25" s="292"/>
      <c r="F25" s="292"/>
      <c r="G25" s="292"/>
      <c r="H25" s="292"/>
      <c r="I25" s="292"/>
      <c r="J25" s="292"/>
    </row>
    <row r="26" spans="1:12" s="281" customFormat="1" ht="12.75" customHeight="1" x14ac:dyDescent="0.2">
      <c r="A26" s="632" t="s">
        <v>219</v>
      </c>
      <c r="B26" s="632"/>
      <c r="C26" s="632"/>
      <c r="D26" s="287"/>
      <c r="E26" s="287"/>
      <c r="F26" s="287"/>
      <c r="G26" s="287"/>
      <c r="H26" s="287"/>
      <c r="I26" s="287"/>
      <c r="J26" s="287"/>
      <c r="K26" s="296"/>
      <c r="L26" s="296"/>
    </row>
    <row r="27" spans="1:12" s="289" customFormat="1" ht="12" customHeight="1" x14ac:dyDescent="0.2">
      <c r="A27" s="297"/>
      <c r="B27" s="290"/>
      <c r="C27" s="298" t="s">
        <v>182</v>
      </c>
      <c r="D27" s="299"/>
      <c r="E27" s="299"/>
      <c r="F27" s="299"/>
      <c r="G27" s="299"/>
      <c r="H27" s="299"/>
      <c r="I27" s="299"/>
      <c r="J27" s="299"/>
    </row>
    <row r="28" spans="1:12" s="281" customFormat="1" ht="12" x14ac:dyDescent="0.2">
      <c r="A28" s="300"/>
      <c r="B28" s="280"/>
      <c r="C28" s="301"/>
      <c r="D28" s="302"/>
      <c r="E28" s="302"/>
      <c r="F28" s="302"/>
      <c r="G28" s="302"/>
      <c r="H28" s="302"/>
      <c r="I28" s="302"/>
      <c r="J28" s="302"/>
    </row>
    <row r="29" spans="1:12" s="281" customFormat="1" ht="27.75" customHeight="1" x14ac:dyDescent="0.2">
      <c r="A29" s="301"/>
      <c r="B29" s="301"/>
      <c r="C29" s="303"/>
      <c r="D29" s="280"/>
      <c r="E29" s="302"/>
      <c r="F29" s="302"/>
      <c r="G29" s="302"/>
      <c r="H29" s="302"/>
      <c r="I29" s="302"/>
      <c r="J29" s="302"/>
    </row>
    <row r="30" spans="1:12" x14ac:dyDescent="0.2">
      <c r="A30" s="39"/>
      <c r="B30" s="39"/>
      <c r="C30" s="40"/>
      <c r="D30" s="37"/>
      <c r="E30" s="37"/>
      <c r="F30" s="37"/>
      <c r="G30" s="37"/>
      <c r="H30" s="37"/>
      <c r="I30" s="37"/>
      <c r="J30" s="37"/>
    </row>
    <row r="31" spans="1:12" x14ac:dyDescent="0.2">
      <c r="A31" s="39"/>
      <c r="B31" s="39"/>
      <c r="C31" s="38"/>
      <c r="D31" s="37"/>
      <c r="E31" s="37"/>
      <c r="F31" s="37"/>
      <c r="G31" s="37"/>
      <c r="H31" s="37"/>
      <c r="I31" s="37"/>
      <c r="J31" s="37"/>
    </row>
    <row r="32" spans="1:12" x14ac:dyDescent="0.2">
      <c r="A32" s="39"/>
      <c r="B32" s="39"/>
      <c r="C32" s="31"/>
      <c r="D32" s="37"/>
      <c r="E32" s="37"/>
      <c r="F32" s="37"/>
      <c r="G32" s="37"/>
      <c r="H32" s="37"/>
      <c r="I32" s="37"/>
      <c r="J32" s="37"/>
    </row>
    <row r="33" spans="1:10" x14ac:dyDescent="0.2">
      <c r="A33" s="39"/>
      <c r="B33" s="39"/>
      <c r="C33" s="31"/>
      <c r="D33" s="37"/>
      <c r="E33" s="37"/>
      <c r="F33" s="37"/>
      <c r="G33" s="37"/>
      <c r="H33" s="37"/>
      <c r="I33" s="37"/>
      <c r="J33" s="37"/>
    </row>
    <row r="34" spans="1:10" x14ac:dyDescent="0.2">
      <c r="A34" s="39"/>
      <c r="B34" s="39"/>
      <c r="C34" s="38"/>
      <c r="D34" s="37"/>
      <c r="E34" s="37"/>
      <c r="F34" s="37"/>
      <c r="G34" s="37"/>
      <c r="H34" s="37"/>
      <c r="I34" s="37"/>
      <c r="J34" s="37"/>
    </row>
    <row r="35" spans="1:10" x14ac:dyDescent="0.2">
      <c r="A35" s="39"/>
      <c r="B35" s="39"/>
      <c r="C35" s="37"/>
      <c r="D35" s="37"/>
      <c r="E35" s="37"/>
      <c r="F35" s="37"/>
      <c r="G35" s="37"/>
      <c r="H35" s="37"/>
      <c r="I35" s="37"/>
      <c r="J35" s="37"/>
    </row>
    <row r="36" spans="1:10" ht="12.7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ht="12.7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0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0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0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</row>
    <row r="60" spans="1:10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</row>
    <row r="61" spans="1:10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</row>
    <row r="62" spans="1:10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4" spans="1:10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</row>
    <row r="66" spans="1:10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</row>
    <row r="67" spans="1:10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</row>
    <row r="68" spans="1:10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</row>
    <row r="70" spans="1:10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</row>
    <row r="71" spans="1:10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</row>
    <row r="72" spans="1:10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</row>
    <row r="73" spans="1:10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</row>
    <row r="74" spans="1:10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</row>
    <row r="75" spans="1:10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</row>
    <row r="77" spans="1:10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</row>
    <row r="78" spans="1:10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</row>
    <row r="79" spans="1:10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</row>
    <row r="80" spans="1:10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</row>
    <row r="81" spans="1:10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</row>
    <row r="82" spans="1:10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</row>
    <row r="84" spans="1:10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</row>
    <row r="85" spans="1:10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</row>
    <row r="86" spans="1:10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</row>
    <row r="88" spans="1:10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</row>
    <row r="89" spans="1:10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</row>
    <row r="91" spans="1:10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</row>
    <row r="92" spans="1:10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</row>
    <row r="93" spans="1:10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</row>
    <row r="94" spans="1:10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</row>
    <row r="95" spans="1:10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</row>
    <row r="96" spans="1:10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</row>
    <row r="97" spans="1:10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</row>
    <row r="98" spans="1:10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</row>
    <row r="99" spans="1:10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</row>
    <row r="101" spans="1:10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</row>
    <row r="102" spans="1:10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</row>
    <row r="103" spans="1:10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</row>
    <row r="104" spans="1:10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</row>
    <row r="105" spans="1:1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</row>
    <row r="106" spans="1:10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</row>
    <row r="107" spans="1:10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</row>
    <row r="108" spans="1:10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0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</row>
    <row r="110" spans="1:10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</row>
    <row r="111" spans="1:10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</row>
    <row r="113" spans="1:10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</row>
    <row r="114" spans="1:10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</row>
    <row r="115" spans="1:10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</row>
    <row r="116" spans="1:10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</row>
    <row r="117" spans="1:10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</row>
    <row r="118" spans="1:10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</row>
    <row r="119" spans="1:10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</row>
    <row r="121" spans="1:10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</row>
    <row r="122" spans="1:10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</row>
    <row r="123" spans="1:10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</row>
    <row r="124" spans="1:10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</row>
    <row r="125" spans="1:10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</row>
    <row r="126" spans="1:10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</row>
    <row r="127" spans="1:10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</row>
    <row r="128" spans="1:10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</row>
    <row r="129" spans="1:10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</row>
    <row r="130" spans="1:10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</row>
    <row r="131" spans="1:10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</row>
    <row r="132" spans="1:10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</row>
    <row r="133" spans="1:10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</row>
    <row r="134" spans="1:10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</row>
    <row r="135" spans="1:10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</row>
    <row r="136" spans="1:10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</row>
    <row r="137" spans="1:10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</row>
    <row r="138" spans="1:10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</row>
    <row r="139" spans="1:10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</row>
    <row r="140" spans="1:10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</row>
    <row r="141" spans="1:10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</row>
    <row r="142" spans="1:10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</row>
    <row r="143" spans="1:10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</row>
    <row r="144" spans="1:10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</row>
    <row r="145" spans="1:10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</row>
    <row r="146" spans="1:10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</row>
    <row r="147" spans="1:10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</row>
    <row r="148" spans="1:10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</row>
    <row r="149" spans="1:10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</row>
    <row r="150" spans="1:10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</row>
    <row r="151" spans="1:10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</row>
    <row r="152" spans="1:10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</row>
    <row r="153" spans="1:10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</row>
    <row r="154" spans="1:10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</row>
    <row r="155" spans="1:10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</row>
    <row r="156" spans="1:10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</row>
    <row r="157" spans="1:10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</row>
    <row r="158" spans="1:10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</row>
    <row r="159" spans="1:10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</row>
    <row r="160" spans="1:10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</row>
    <row r="161" spans="1:10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</row>
    <row r="162" spans="1:10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</row>
    <row r="163" spans="1:10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</row>
    <row r="164" spans="1:10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</row>
    <row r="165" spans="1:10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</row>
    <row r="166" spans="1:10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</row>
    <row r="167" spans="1:10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</row>
    <row r="168" spans="1:10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</row>
    <row r="169" spans="1:10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</row>
    <row r="170" spans="1:10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</row>
    <row r="171" spans="1:10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</row>
    <row r="172" spans="1:10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</row>
    <row r="173" spans="1:10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</row>
    <row r="174" spans="1:10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</row>
    <row r="175" spans="1:10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</row>
    <row r="176" spans="1:10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</row>
    <row r="177" spans="1:10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</row>
    <row r="178" spans="1:10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</row>
    <row r="179" spans="1:10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</row>
    <row r="181" spans="1:10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</row>
    <row r="182" spans="1:10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</row>
    <row r="183" spans="1:10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</row>
    <row r="184" spans="1:10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</row>
    <row r="185" spans="1:10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</row>
    <row r="186" spans="1:10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</row>
    <row r="187" spans="1:10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</row>
    <row r="188" spans="1:10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</row>
    <row r="189" spans="1:10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</row>
    <row r="190" spans="1:10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</row>
    <row r="191" spans="1:10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</row>
    <row r="192" spans="1:10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</row>
    <row r="193" spans="1:10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</row>
    <row r="194" spans="1:10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</row>
    <row r="195" spans="1:10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</row>
    <row r="196" spans="1:10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</row>
    <row r="197" spans="1:10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</row>
    <row r="198" spans="1:10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</row>
    <row r="199" spans="1:10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</row>
    <row r="200" spans="1:10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</row>
    <row r="201" spans="1:10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</row>
    <row r="202" spans="1:10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</row>
    <row r="203" spans="1:10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</row>
    <row r="204" spans="1:10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</row>
    <row r="205" spans="1:10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</row>
    <row r="206" spans="1:10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</row>
    <row r="207" spans="1:10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</row>
    <row r="208" spans="1:10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</row>
    <row r="209" spans="1:10" x14ac:dyDescent="0.2">
      <c r="A209" s="37"/>
      <c r="B209" s="37"/>
      <c r="D209" s="37"/>
      <c r="E209" s="37"/>
      <c r="F209" s="37"/>
      <c r="G209" s="37"/>
      <c r="H209" s="37"/>
      <c r="I209" s="37"/>
      <c r="J209" s="37"/>
    </row>
    <row r="210" spans="1:10" x14ac:dyDescent="0.2">
      <c r="D210" s="37"/>
      <c r="E210" s="37"/>
      <c r="F210" s="37"/>
      <c r="G210" s="37"/>
      <c r="H210" s="37"/>
      <c r="I210" s="37"/>
      <c r="J210" s="37"/>
    </row>
    <row r="211" spans="1:10" x14ac:dyDescent="0.2">
      <c r="D211" s="37"/>
      <c r="E211" s="37"/>
      <c r="F211" s="37"/>
      <c r="G211" s="37"/>
      <c r="H211" s="37"/>
      <c r="I211" s="37"/>
      <c r="J211" s="37"/>
    </row>
    <row r="212" spans="1:10" x14ac:dyDescent="0.2">
      <c r="D212" s="37"/>
      <c r="E212" s="37"/>
      <c r="F212" s="37"/>
      <c r="G212" s="37"/>
      <c r="H212" s="37"/>
      <c r="I212" s="37"/>
      <c r="J212" s="37"/>
    </row>
    <row r="213" spans="1:10" x14ac:dyDescent="0.2">
      <c r="D213" s="37"/>
      <c r="E213" s="37"/>
      <c r="F213" s="37"/>
      <c r="G213" s="37"/>
      <c r="H213" s="37"/>
      <c r="I213" s="37"/>
      <c r="J213" s="37"/>
    </row>
    <row r="214" spans="1:10" x14ac:dyDescent="0.2">
      <c r="D214" s="37"/>
      <c r="E214" s="37"/>
      <c r="F214" s="37"/>
      <c r="G214" s="37"/>
      <c r="H214" s="37"/>
      <c r="I214" s="37"/>
      <c r="J214" s="37"/>
    </row>
    <row r="215" spans="1:10" x14ac:dyDescent="0.2">
      <c r="D215" s="37"/>
      <c r="E215" s="37"/>
      <c r="F215" s="37"/>
      <c r="G215" s="37"/>
      <c r="H215" s="37"/>
      <c r="I215" s="37"/>
      <c r="J215" s="37"/>
    </row>
    <row r="216" spans="1:10" x14ac:dyDescent="0.2">
      <c r="D216" s="37"/>
      <c r="E216" s="37"/>
      <c r="F216" s="37"/>
      <c r="G216" s="37"/>
      <c r="H216" s="37"/>
      <c r="I216" s="37"/>
      <c r="J216" s="37"/>
    </row>
    <row r="217" spans="1:10" x14ac:dyDescent="0.2">
      <c r="D217" s="37"/>
      <c r="E217" s="37"/>
      <c r="F217" s="37"/>
      <c r="G217" s="37"/>
      <c r="H217" s="37"/>
      <c r="I217" s="37"/>
      <c r="J217" s="37"/>
    </row>
  </sheetData>
  <mergeCells count="4">
    <mergeCell ref="A3:C3"/>
    <mergeCell ref="A5:C5"/>
    <mergeCell ref="A12:C12"/>
    <mergeCell ref="A26:C26"/>
  </mergeCells>
  <dataValidations count="1">
    <dataValidation type="list" allowBlank="1" showInputMessage="1" showErrorMessage="1" sqref="B27 B7:B10 B23:B24 B13:B17 B19:B20">
      <formula1>"X"</formula1>
    </dataValidation>
  </dataValidations>
  <pageMargins left="0.78740157480314965" right="0.78740157480314965" top="0.51181102362204722" bottom="1.1811023622047245" header="0" footer="0.39370078740157483"/>
  <pageSetup paperSize="9" scale="91" orientation="landscape" r:id="rId1"/>
  <headerFooter alignWithMargins="0">
    <oddHeader xml:space="preserve">&amp;RPříloha č. 1
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9</vt:i4>
      </vt:variant>
    </vt:vector>
  </HeadingPairs>
  <TitlesOfParts>
    <vt:vector size="16" baseType="lpstr">
      <vt:lpstr>úvod</vt:lpstr>
      <vt:lpstr>I. Žadatel</vt:lpstr>
      <vt:lpstr>II. Projekt</vt:lpstr>
      <vt:lpstr>III. Rozpočet projektu</vt:lpstr>
      <vt:lpstr>IV. Zdroje financování</vt:lpstr>
      <vt:lpstr>V. Prohlášení žadatele</vt:lpstr>
      <vt:lpstr>Kontrolní seznam</vt:lpstr>
      <vt:lpstr>anone</vt:lpstr>
      <vt:lpstr>'III. Rozpočet projektu'!Názvy_tisku</vt:lpstr>
      <vt:lpstr>'I. Žadatel'!Oblast_tisku</vt:lpstr>
      <vt:lpstr>'II. Projekt'!Oblast_tisku</vt:lpstr>
      <vt:lpstr>'III. Rozpočet projektu'!Oblast_tisku</vt:lpstr>
      <vt:lpstr>'IV. Zdroje financování'!Oblast_tisku</vt:lpstr>
      <vt:lpstr>'Kontrolní seznam'!Oblast_tisku</vt:lpstr>
      <vt:lpstr>úvod!Oblast_tisku</vt:lpstr>
      <vt:lpstr>'V. Prohlášení žadatele'!Oblast_tisku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hanicova</cp:lastModifiedBy>
  <cp:lastPrinted>2017-07-14T09:38:55Z</cp:lastPrinted>
  <dcterms:created xsi:type="dcterms:W3CDTF">2008-08-17T19:22:07Z</dcterms:created>
  <dcterms:modified xsi:type="dcterms:W3CDTF">2017-10-10T06:22:45Z</dcterms:modified>
</cp:coreProperties>
</file>